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iginal" sheetId="1" r:id="rId1"/>
    <sheet name="Modified 1" sheetId="2" r:id="rId2"/>
  </sheets>
  <definedNames/>
  <calcPr fullCalcOnLoad="1"/>
</workbook>
</file>

<file path=xl/sharedStrings.xml><?xml version="1.0" encoding="utf-8"?>
<sst xmlns="http://schemas.openxmlformats.org/spreadsheetml/2006/main" count="73" uniqueCount="42">
  <si>
    <t>Unit &amp; type</t>
  </si>
  <si>
    <t>10.7SB</t>
  </si>
  <si>
    <t>10.7JB</t>
  </si>
  <si>
    <t>From KT-6040</t>
  </si>
  <si>
    <t>CF1</t>
  </si>
  <si>
    <t>CF2</t>
  </si>
  <si>
    <t>normalised</t>
  </si>
  <si>
    <t>MHz</t>
  </si>
  <si>
    <t>-dB</t>
  </si>
  <si>
    <t>CF3</t>
  </si>
  <si>
    <t>CF4</t>
  </si>
  <si>
    <t>CF5</t>
  </si>
  <si>
    <t>CF6</t>
  </si>
  <si>
    <t>CF7</t>
  </si>
  <si>
    <t>CF8</t>
  </si>
  <si>
    <t>5.5dB</t>
  </si>
  <si>
    <t>5.3dB</t>
  </si>
  <si>
    <t>"normal" CF1+3+4</t>
  </si>
  <si>
    <t>4 x 10.7JB norm</t>
  </si>
  <si>
    <t>"wide" CF1+2</t>
  </si>
  <si>
    <t>"narrow" CF3 to 8</t>
  </si>
  <si>
    <t>#6</t>
  </si>
  <si>
    <t>K7</t>
  </si>
  <si>
    <t>K3</t>
  </si>
  <si>
    <t>K4</t>
  </si>
  <si>
    <t>K5</t>
  </si>
  <si>
    <t>K6</t>
  </si>
  <si>
    <t>new filters fitted</t>
  </si>
  <si>
    <t>K1</t>
  </si>
  <si>
    <t>K2</t>
  </si>
  <si>
    <t xml:space="preserve"> </t>
  </si>
  <si>
    <t>2 x 110s + 4 x 80s</t>
  </si>
  <si>
    <t>(6 × 80's)</t>
  </si>
  <si>
    <t>10.7HY (110kHz)</t>
  </si>
  <si>
    <t>E10.7T (80kHz)</t>
  </si>
  <si>
    <t>4 × E10.7T norm</t>
  </si>
  <si>
    <t>(SFE10.7MTE)</t>
  </si>
  <si>
    <t>(SFE10.7MHY-A)</t>
  </si>
  <si>
    <t>avge SB</t>
  </si>
  <si>
    <t>avge JB</t>
  </si>
  <si>
    <t>avge MP3</t>
  </si>
  <si>
    <t>E10.7MP3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</si>
</sst>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20">
    <font>
      <sz val="10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4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4.75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"/>
          <c:w val="0.9025"/>
          <c:h val="0.7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Original!$E$3:$Y$3</c:f>
              <c:numCache/>
            </c:numRef>
          </c:xVal>
          <c:yVal>
            <c:numRef>
              <c:f>Original!$E$7:$Y$7</c:f>
              <c:numCache/>
            </c:numRef>
          </c:yVal>
          <c:smooth val="1"/>
        </c:ser>
        <c:axId val="13853455"/>
        <c:axId val="57572232"/>
      </c:scatterChart>
      <c:valAx>
        <c:axId val="13853455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2232"/>
        <c:crosses val="max"/>
        <c:crossBetween val="midCat"/>
        <c:dispUnits/>
        <c:majorUnit val="0.2"/>
      </c:valAx>
      <c:valAx>
        <c:axId val="57572232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34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65"/>
          <c:w val="0.91275"/>
          <c:h val="0.73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1'!$D$15:$AC$15</c:f>
              <c:numCache>
                <c:ptCount val="26"/>
                <c:pt idx="0">
                  <c:v>99.5</c:v>
                </c:pt>
                <c:pt idx="1">
                  <c:v>99.5</c:v>
                </c:pt>
                <c:pt idx="2">
                  <c:v>99.5</c:v>
                </c:pt>
                <c:pt idx="3">
                  <c:v>95.5</c:v>
                </c:pt>
                <c:pt idx="4">
                  <c:v>84.5</c:v>
                </c:pt>
                <c:pt idx="5">
                  <c:v>73.5</c:v>
                </c:pt>
                <c:pt idx="6">
                  <c:v>61</c:v>
                </c:pt>
                <c:pt idx="7">
                  <c:v>48.5</c:v>
                </c:pt>
                <c:pt idx="8">
                  <c:v>34.5</c:v>
                </c:pt>
                <c:pt idx="9">
                  <c:v>18</c:v>
                </c:pt>
                <c:pt idx="10">
                  <c:v>5.5</c:v>
                </c:pt>
                <c:pt idx="11">
                  <c:v>0.20000000000000018</c:v>
                </c:pt>
                <c:pt idx="12">
                  <c:v>0</c:v>
                </c:pt>
                <c:pt idx="13">
                  <c:v>0.9000000000000004</c:v>
                </c:pt>
                <c:pt idx="14">
                  <c:v>4.5</c:v>
                </c:pt>
                <c:pt idx="15">
                  <c:v>15.5</c:v>
                </c:pt>
                <c:pt idx="16">
                  <c:v>33</c:v>
                </c:pt>
                <c:pt idx="17">
                  <c:v>47</c:v>
                </c:pt>
                <c:pt idx="18">
                  <c:v>56.5</c:v>
                </c:pt>
                <c:pt idx="19">
                  <c:v>75.5</c:v>
                </c:pt>
                <c:pt idx="20">
                  <c:v>96.5</c:v>
                </c:pt>
                <c:pt idx="21">
                  <c:v>85.5</c:v>
                </c:pt>
                <c:pt idx="22">
                  <c:v>85.5</c:v>
                </c:pt>
                <c:pt idx="23">
                  <c:v>86.5</c:v>
                </c:pt>
                <c:pt idx="24">
                  <c:v>88.5</c:v>
                </c:pt>
                <c:pt idx="25">
                  <c:v>90.5</c:v>
                </c:pt>
              </c:numCache>
            </c:numRef>
          </c:yVal>
          <c:smooth val="1"/>
        </c:ser>
        <c:axId val="19051033"/>
        <c:axId val="37241570"/>
      </c:scatterChart>
      <c:valAx>
        <c:axId val="19051033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 val="max"/>
        <c:crossBetween val="midCat"/>
        <c:dispUnits/>
        <c:majorUnit val="0.1"/>
      </c:valAx>
      <c:valAx>
        <c:axId val="37241570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1033"/>
        <c:crosses val="max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1'!$D$18:$AC$18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1'!$D$28:$AC$28</c:f>
              <c:numCache>
                <c:ptCount val="26"/>
                <c:pt idx="0">
                  <c:v>292.7</c:v>
                </c:pt>
                <c:pt idx="1">
                  <c:v>292.7</c:v>
                </c:pt>
                <c:pt idx="2">
                  <c:v>291.7</c:v>
                </c:pt>
                <c:pt idx="3">
                  <c:v>282.7</c:v>
                </c:pt>
                <c:pt idx="4">
                  <c:v>257.7</c:v>
                </c:pt>
                <c:pt idx="5">
                  <c:v>227.7</c:v>
                </c:pt>
                <c:pt idx="6">
                  <c:v>193.2</c:v>
                </c:pt>
                <c:pt idx="7">
                  <c:v>157.7</c:v>
                </c:pt>
                <c:pt idx="8">
                  <c:v>117.7</c:v>
                </c:pt>
                <c:pt idx="9">
                  <c:v>69.2</c:v>
                </c:pt>
                <c:pt idx="10">
                  <c:v>26.7</c:v>
                </c:pt>
                <c:pt idx="11">
                  <c:v>4.899999999999999</c:v>
                </c:pt>
                <c:pt idx="12">
                  <c:v>0</c:v>
                </c:pt>
                <c:pt idx="13">
                  <c:v>2.3</c:v>
                </c:pt>
                <c:pt idx="14">
                  <c:v>12.2</c:v>
                </c:pt>
                <c:pt idx="15">
                  <c:v>40.7</c:v>
                </c:pt>
                <c:pt idx="16">
                  <c:v>90.7</c:v>
                </c:pt>
                <c:pt idx="17">
                  <c:v>136.2</c:v>
                </c:pt>
                <c:pt idx="18">
                  <c:v>166.7</c:v>
                </c:pt>
                <c:pt idx="19">
                  <c:v>206.7</c:v>
                </c:pt>
                <c:pt idx="20">
                  <c:v>280.7</c:v>
                </c:pt>
                <c:pt idx="21">
                  <c:v>275.7</c:v>
                </c:pt>
                <c:pt idx="22">
                  <c:v>269.7</c:v>
                </c:pt>
                <c:pt idx="23">
                  <c:v>269.7</c:v>
                </c:pt>
                <c:pt idx="24">
                  <c:v>271.7</c:v>
                </c:pt>
                <c:pt idx="25">
                  <c:v>273.7</c:v>
                </c:pt>
              </c:numCache>
            </c:numRef>
          </c:yVal>
          <c:smooth val="1"/>
        </c:ser>
        <c:axId val="66738675"/>
        <c:axId val="63777164"/>
      </c:scatterChart>
      <c:valAx>
        <c:axId val="66738675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777164"/>
        <c:crosses val="max"/>
        <c:crossBetween val="midCat"/>
        <c:dispUnits/>
        <c:majorUnit val="0.2"/>
        <c:minorUnit val="0.05"/>
      </c:valAx>
      <c:valAx>
        <c:axId val="63777164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INDIVIDUAL 80s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85"/>
          <c:w val="0.83675"/>
          <c:h val="0.8435"/>
        </c:manualLayout>
      </c:layout>
      <c:scatterChart>
        <c:scatterStyle val="smooth"/>
        <c:varyColors val="0"/>
        <c:ser>
          <c:idx val="0"/>
          <c:order val="0"/>
          <c:tx>
            <c:strRef>
              <c:f>'Modified 1'!$B$11</c:f>
              <c:strCache>
                <c:ptCount val="1"/>
                <c:pt idx="0">
                  <c:v>K1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1'!$D$12:$AC$12</c:f>
              <c:numCache/>
            </c:numRef>
          </c:yVal>
          <c:smooth val="1"/>
        </c:ser>
        <c:ser>
          <c:idx val="1"/>
          <c:order val="1"/>
          <c:tx>
            <c:strRef>
              <c:f>'Modified 1'!$B$13</c:f>
              <c:strCache>
                <c:ptCount val="1"/>
                <c:pt idx="0">
                  <c:v>K2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1'!$D$14:$AC$14</c:f>
              <c:numCache/>
            </c:numRef>
          </c:yVal>
          <c:smooth val="1"/>
        </c:ser>
        <c:ser>
          <c:idx val="4"/>
          <c:order val="2"/>
          <c:tx>
            <c:strRef>
              <c:f>'Modified 1'!$B$19</c:f>
              <c:strCache>
                <c:ptCount val="1"/>
                <c:pt idx="0">
                  <c:v>K3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1'!$D$20:$AC$20</c:f>
              <c:numCache/>
            </c:numRef>
          </c:yVal>
          <c:smooth val="1"/>
        </c:ser>
        <c:ser>
          <c:idx val="6"/>
          <c:order val="3"/>
          <c:tx>
            <c:strRef>
              <c:f>'Modified 1'!$B$21</c:f>
              <c:strCache>
                <c:ptCount val="1"/>
                <c:pt idx="0">
                  <c:v>K4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1'!$D$22:$AC$22</c:f>
              <c:numCache/>
            </c:numRef>
          </c:yVal>
          <c:smooth val="1"/>
        </c:ser>
        <c:ser>
          <c:idx val="7"/>
          <c:order val="4"/>
          <c:tx>
            <c:strRef>
              <c:f>'Modified 1'!$B$23</c:f>
              <c:strCache>
                <c:ptCount val="1"/>
                <c:pt idx="0">
                  <c:v>K5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1'!$D$24:$AC$24</c:f>
              <c:numCache/>
            </c:numRef>
          </c:yVal>
          <c:smooth val="1"/>
        </c:ser>
        <c:ser>
          <c:idx val="8"/>
          <c:order val="5"/>
          <c:tx>
            <c:strRef>
              <c:f>'Modified 1'!$B$25</c:f>
              <c:strCache>
                <c:ptCount val="1"/>
                <c:pt idx="0">
                  <c:v>K6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/>
            </c:numRef>
          </c:xVal>
          <c:yVal>
            <c:numRef>
              <c:f>'Modified 1'!$D$26:$AC$26</c:f>
              <c:numCache/>
            </c:numRef>
          </c:yVal>
          <c:smooth val="1"/>
        </c:ser>
        <c:axId val="37123565"/>
        <c:axId val="65676630"/>
      </c:scatterChart>
      <c:valAx>
        <c:axId val="37123565"/>
        <c:scaling>
          <c:orientation val="minMax"/>
          <c:max val="11"/>
          <c:min val="10.4"/>
        </c:scaling>
        <c:axPos val="t"/>
        <c:delete val="0"/>
        <c:numFmt formatCode="General" sourceLinked="1"/>
        <c:majorTickMark val="out"/>
        <c:minorTickMark val="none"/>
        <c:tickLblPos val="nextTo"/>
        <c:crossAx val="65676630"/>
        <c:crosses val="max"/>
        <c:crossBetween val="midCat"/>
        <c:dispUnits/>
        <c:majorUnit val="0.1"/>
      </c:valAx>
      <c:valAx>
        <c:axId val="65676630"/>
        <c:scaling>
          <c:orientation val="maxMin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2356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INDIVIDUAL 80s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825"/>
          <c:w val="0.837"/>
          <c:h val="0.844"/>
        </c:manualLayout>
      </c:layout>
      <c:scatterChart>
        <c:scatterStyle val="smooth"/>
        <c:varyColors val="0"/>
        <c:ser>
          <c:idx val="0"/>
          <c:order val="0"/>
          <c:tx>
            <c:strRef>
              <c:f>'Modified 1'!$B$11</c:f>
              <c:strCache>
                <c:ptCount val="1"/>
                <c:pt idx="0">
                  <c:v>K1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1'!$D$12:$AC$12</c:f>
              <c:numCache>
                <c:ptCount val="26"/>
                <c:pt idx="0">
                  <c:v>49.5</c:v>
                </c:pt>
                <c:pt idx="1">
                  <c:v>49.5</c:v>
                </c:pt>
                <c:pt idx="2">
                  <c:v>49.5</c:v>
                </c:pt>
                <c:pt idx="3">
                  <c:v>47.5</c:v>
                </c:pt>
                <c:pt idx="4">
                  <c:v>42.5</c:v>
                </c:pt>
                <c:pt idx="5">
                  <c:v>37.5</c:v>
                </c:pt>
                <c:pt idx="6">
                  <c:v>31</c:v>
                </c:pt>
                <c:pt idx="7">
                  <c:v>24.5</c:v>
                </c:pt>
                <c:pt idx="8">
                  <c:v>17.5</c:v>
                </c:pt>
                <c:pt idx="9">
                  <c:v>9.5</c:v>
                </c:pt>
                <c:pt idx="10">
                  <c:v>3</c:v>
                </c:pt>
                <c:pt idx="11">
                  <c:v>0.20000000000000018</c:v>
                </c:pt>
                <c:pt idx="12">
                  <c:v>0</c:v>
                </c:pt>
                <c:pt idx="13">
                  <c:v>0.5</c:v>
                </c:pt>
                <c:pt idx="14">
                  <c:v>2</c:v>
                </c:pt>
                <c:pt idx="15">
                  <c:v>7</c:v>
                </c:pt>
                <c:pt idx="16">
                  <c:v>15.5</c:v>
                </c:pt>
                <c:pt idx="17">
                  <c:v>23</c:v>
                </c:pt>
                <c:pt idx="18">
                  <c:v>28.5</c:v>
                </c:pt>
                <c:pt idx="19">
                  <c:v>38.5</c:v>
                </c:pt>
                <c:pt idx="20">
                  <c:v>47.5</c:v>
                </c:pt>
                <c:pt idx="21">
                  <c:v>42.5</c:v>
                </c:pt>
                <c:pt idx="22">
                  <c:v>42.5</c:v>
                </c:pt>
                <c:pt idx="23">
                  <c:v>43.5</c:v>
                </c:pt>
                <c:pt idx="24">
                  <c:v>44.5</c:v>
                </c:pt>
                <c:pt idx="25">
                  <c:v>45.5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'Modified 1'!$B$13</c:f>
              <c:strCache>
                <c:ptCount val="1"/>
                <c:pt idx="0">
                  <c:v>K2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1'!$D$14:$AC$14</c:f>
              <c:numCach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48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24</c:v>
                </c:pt>
                <c:pt idx="8">
                  <c:v>17</c:v>
                </c:pt>
                <c:pt idx="9">
                  <c:v>8.5</c:v>
                </c:pt>
                <c:pt idx="10">
                  <c:v>2.5</c:v>
                </c:pt>
                <c:pt idx="11">
                  <c:v>0</c:v>
                </c:pt>
                <c:pt idx="12">
                  <c:v>0</c:v>
                </c:pt>
                <c:pt idx="13">
                  <c:v>0.40000000000000036</c:v>
                </c:pt>
                <c:pt idx="14">
                  <c:v>2.5</c:v>
                </c:pt>
                <c:pt idx="15">
                  <c:v>8.5</c:v>
                </c:pt>
                <c:pt idx="16">
                  <c:v>17.5</c:v>
                </c:pt>
                <c:pt idx="17">
                  <c:v>24</c:v>
                </c:pt>
                <c:pt idx="18">
                  <c:v>28</c:v>
                </c:pt>
                <c:pt idx="19">
                  <c:v>37</c:v>
                </c:pt>
                <c:pt idx="20">
                  <c:v>49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'Modified 1'!$B$19</c:f>
              <c:strCache>
                <c:ptCount val="1"/>
                <c:pt idx="0">
                  <c:v>K3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1'!$D$20:$AC$20</c:f>
              <c:numCache>
                <c:ptCount val="26"/>
                <c:pt idx="0">
                  <c:v>49.3</c:v>
                </c:pt>
                <c:pt idx="1">
                  <c:v>49.3</c:v>
                </c:pt>
                <c:pt idx="2">
                  <c:v>49.3</c:v>
                </c:pt>
                <c:pt idx="3">
                  <c:v>47.3</c:v>
                </c:pt>
                <c:pt idx="4">
                  <c:v>44.3</c:v>
                </c:pt>
                <c:pt idx="5">
                  <c:v>39.3</c:v>
                </c:pt>
                <c:pt idx="6">
                  <c:v>33.3</c:v>
                </c:pt>
                <c:pt idx="7">
                  <c:v>27.3</c:v>
                </c:pt>
                <c:pt idx="8">
                  <c:v>20.3</c:v>
                </c:pt>
                <c:pt idx="9">
                  <c:v>11.8</c:v>
                </c:pt>
                <c:pt idx="10">
                  <c:v>4.3</c:v>
                </c:pt>
                <c:pt idx="11">
                  <c:v>0.5999999999999996</c:v>
                </c:pt>
                <c:pt idx="12">
                  <c:v>0</c:v>
                </c:pt>
                <c:pt idx="13">
                  <c:v>0.7000000000000002</c:v>
                </c:pt>
                <c:pt idx="14">
                  <c:v>2.8</c:v>
                </c:pt>
                <c:pt idx="15">
                  <c:v>7.8</c:v>
                </c:pt>
                <c:pt idx="16">
                  <c:v>15.8</c:v>
                </c:pt>
                <c:pt idx="17">
                  <c:v>23.3</c:v>
                </c:pt>
                <c:pt idx="18">
                  <c:v>27.3</c:v>
                </c:pt>
                <c:pt idx="19">
                  <c:v>32.3</c:v>
                </c:pt>
                <c:pt idx="20">
                  <c:v>46.3</c:v>
                </c:pt>
                <c:pt idx="21">
                  <c:v>46.3</c:v>
                </c:pt>
                <c:pt idx="22">
                  <c:v>45.3</c:v>
                </c:pt>
                <c:pt idx="23">
                  <c:v>45.3</c:v>
                </c:pt>
                <c:pt idx="24">
                  <c:v>45.3</c:v>
                </c:pt>
                <c:pt idx="25">
                  <c:v>45.3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'Modified 1'!$B$21</c:f>
              <c:strCache>
                <c:ptCount val="1"/>
                <c:pt idx="0">
                  <c:v>K4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1'!$D$22:$AC$22</c:f>
              <c:numCache>
                <c:ptCount val="26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  <c:pt idx="3">
                  <c:v>46.3</c:v>
                </c:pt>
                <c:pt idx="4">
                  <c:v>42.3</c:v>
                </c:pt>
                <c:pt idx="5">
                  <c:v>37.3</c:v>
                </c:pt>
                <c:pt idx="6">
                  <c:v>32.3</c:v>
                </c:pt>
                <c:pt idx="7">
                  <c:v>27.3</c:v>
                </c:pt>
                <c:pt idx="8">
                  <c:v>19.8</c:v>
                </c:pt>
                <c:pt idx="9">
                  <c:v>11.8</c:v>
                </c:pt>
                <c:pt idx="10">
                  <c:v>4.3</c:v>
                </c:pt>
                <c:pt idx="11">
                  <c:v>0.8999999999999995</c:v>
                </c:pt>
                <c:pt idx="12">
                  <c:v>0</c:v>
                </c:pt>
                <c:pt idx="13">
                  <c:v>0.2999999999999998</c:v>
                </c:pt>
                <c:pt idx="14">
                  <c:v>1.7999999999999998</c:v>
                </c:pt>
                <c:pt idx="15">
                  <c:v>6.3</c:v>
                </c:pt>
                <c:pt idx="16">
                  <c:v>14.3</c:v>
                </c:pt>
                <c:pt idx="17">
                  <c:v>22.3</c:v>
                </c:pt>
                <c:pt idx="18">
                  <c:v>27.3</c:v>
                </c:pt>
                <c:pt idx="19">
                  <c:v>31.3</c:v>
                </c:pt>
                <c:pt idx="20">
                  <c:v>40.3</c:v>
                </c:pt>
                <c:pt idx="21">
                  <c:v>49.3</c:v>
                </c:pt>
                <c:pt idx="22">
                  <c:v>48.3</c:v>
                </c:pt>
                <c:pt idx="23">
                  <c:v>48.3</c:v>
                </c:pt>
                <c:pt idx="24">
                  <c:v>48.3</c:v>
                </c:pt>
                <c:pt idx="25">
                  <c:v>48.3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'Modified 1'!$B$23</c:f>
              <c:strCache>
                <c:ptCount val="1"/>
                <c:pt idx="0">
                  <c:v>K5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1'!$D$24:$AC$24</c:f>
              <c:numCache>
                <c:ptCount val="26"/>
                <c:pt idx="0">
                  <c:v>48.6</c:v>
                </c:pt>
                <c:pt idx="1">
                  <c:v>48.6</c:v>
                </c:pt>
                <c:pt idx="2">
                  <c:v>48.6</c:v>
                </c:pt>
                <c:pt idx="3">
                  <c:v>47.6</c:v>
                </c:pt>
                <c:pt idx="4">
                  <c:v>44.6</c:v>
                </c:pt>
                <c:pt idx="5">
                  <c:v>39.6</c:v>
                </c:pt>
                <c:pt idx="6">
                  <c:v>33.6</c:v>
                </c:pt>
                <c:pt idx="7">
                  <c:v>27.6</c:v>
                </c:pt>
                <c:pt idx="8">
                  <c:v>21.6</c:v>
                </c:pt>
                <c:pt idx="9">
                  <c:v>13.6</c:v>
                </c:pt>
                <c:pt idx="10">
                  <c:v>6.1</c:v>
                </c:pt>
                <c:pt idx="11">
                  <c:v>1.1999999999999993</c:v>
                </c:pt>
                <c:pt idx="12">
                  <c:v>0</c:v>
                </c:pt>
                <c:pt idx="13">
                  <c:v>0.5999999999999996</c:v>
                </c:pt>
                <c:pt idx="14">
                  <c:v>2.0999999999999996</c:v>
                </c:pt>
                <c:pt idx="15">
                  <c:v>5.6</c:v>
                </c:pt>
                <c:pt idx="16">
                  <c:v>13.1</c:v>
                </c:pt>
                <c:pt idx="17">
                  <c:v>21.1</c:v>
                </c:pt>
                <c:pt idx="18">
                  <c:v>27.6</c:v>
                </c:pt>
                <c:pt idx="19">
                  <c:v>33.6</c:v>
                </c:pt>
                <c:pt idx="20">
                  <c:v>48.6</c:v>
                </c:pt>
                <c:pt idx="21">
                  <c:v>48.6</c:v>
                </c:pt>
                <c:pt idx="22">
                  <c:v>45.6</c:v>
                </c:pt>
                <c:pt idx="23">
                  <c:v>44.6</c:v>
                </c:pt>
                <c:pt idx="24">
                  <c:v>44.6</c:v>
                </c:pt>
                <c:pt idx="25">
                  <c:v>44.6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'Modified 1'!$B$25</c:f>
              <c:strCache>
                <c:ptCount val="1"/>
                <c:pt idx="0">
                  <c:v>K6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1'!$D$10:$AC$10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1'!$D$26:$AC$26</c:f>
              <c:numCache>
                <c:ptCount val="26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46</c:v>
                </c:pt>
                <c:pt idx="4">
                  <c:v>42</c:v>
                </c:pt>
                <c:pt idx="5">
                  <c:v>38</c:v>
                </c:pt>
                <c:pt idx="6">
                  <c:v>33</c:v>
                </c:pt>
                <c:pt idx="7">
                  <c:v>27</c:v>
                </c:pt>
                <c:pt idx="8">
                  <c:v>21.5</c:v>
                </c:pt>
                <c:pt idx="9">
                  <c:v>14</c:v>
                </c:pt>
                <c:pt idx="10">
                  <c:v>6.5</c:v>
                </c:pt>
                <c:pt idx="11">
                  <c:v>2</c:v>
                </c:pt>
                <c:pt idx="12">
                  <c:v>0</c:v>
                </c:pt>
                <c:pt idx="13">
                  <c:v>-0.20000000000000018</c:v>
                </c:pt>
                <c:pt idx="14">
                  <c:v>1</c:v>
                </c:pt>
                <c:pt idx="15">
                  <c:v>5.5</c:v>
                </c:pt>
                <c:pt idx="16">
                  <c:v>14.5</c:v>
                </c:pt>
                <c:pt idx="17">
                  <c:v>22.5</c:v>
                </c:pt>
                <c:pt idx="18">
                  <c:v>28</c:v>
                </c:pt>
                <c:pt idx="19">
                  <c:v>34</c:v>
                </c:pt>
                <c:pt idx="20">
                  <c:v>49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</c:numCache>
            </c:numRef>
          </c:yVal>
          <c:smooth val="1"/>
        </c:ser>
        <c:axId val="54218759"/>
        <c:axId val="18206784"/>
      </c:scatterChart>
      <c:valAx>
        <c:axId val="54218759"/>
        <c:scaling>
          <c:orientation val="minMax"/>
          <c:max val="11"/>
          <c:min val="10.4"/>
        </c:scaling>
        <c:axPos val="t"/>
        <c:delete val="0"/>
        <c:numFmt formatCode="General" sourceLinked="1"/>
        <c:majorTickMark val="out"/>
        <c:minorTickMark val="none"/>
        <c:tickLblPos val="nextTo"/>
        <c:crossAx val="18206784"/>
        <c:crosses val="max"/>
        <c:crossBetween val="midCat"/>
        <c:dispUnits/>
        <c:majorUnit val="0.1"/>
      </c:valAx>
      <c:valAx>
        <c:axId val="18206784"/>
        <c:scaling>
          <c:orientation val="maxMin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3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x 110s = 4 x 80s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1'!$D$30:$AC$30</c:f>
              <c:numCache>
                <c:ptCount val="26"/>
                <c:pt idx="0">
                  <c:v>282.7</c:v>
                </c:pt>
                <c:pt idx="1">
                  <c:v>277.7</c:v>
                </c:pt>
                <c:pt idx="2">
                  <c:v>267.7</c:v>
                </c:pt>
                <c:pt idx="3">
                  <c:v>255.7</c:v>
                </c:pt>
                <c:pt idx="4">
                  <c:v>233.7</c:v>
                </c:pt>
                <c:pt idx="5">
                  <c:v>207.7</c:v>
                </c:pt>
                <c:pt idx="6">
                  <c:v>177.2</c:v>
                </c:pt>
                <c:pt idx="7">
                  <c:v>144.2</c:v>
                </c:pt>
                <c:pt idx="8">
                  <c:v>108.2</c:v>
                </c:pt>
                <c:pt idx="9">
                  <c:v>65.7</c:v>
                </c:pt>
                <c:pt idx="10">
                  <c:v>28.2</c:v>
                </c:pt>
                <c:pt idx="11">
                  <c:v>6.699999999999998</c:v>
                </c:pt>
                <c:pt idx="12">
                  <c:v>0</c:v>
                </c:pt>
                <c:pt idx="13">
                  <c:v>1.0999999999999996</c:v>
                </c:pt>
                <c:pt idx="14">
                  <c:v>7.3</c:v>
                </c:pt>
                <c:pt idx="15">
                  <c:v>26.2</c:v>
                </c:pt>
                <c:pt idx="16">
                  <c:v>62.2</c:v>
                </c:pt>
                <c:pt idx="17">
                  <c:v>100.2</c:v>
                </c:pt>
                <c:pt idx="18">
                  <c:v>130.2</c:v>
                </c:pt>
                <c:pt idx="19">
                  <c:v>161.2</c:v>
                </c:pt>
                <c:pt idx="20">
                  <c:v>222.7</c:v>
                </c:pt>
                <c:pt idx="21">
                  <c:v>237.7</c:v>
                </c:pt>
                <c:pt idx="22">
                  <c:v>238.7</c:v>
                </c:pt>
                <c:pt idx="23">
                  <c:v>242.7</c:v>
                </c:pt>
                <c:pt idx="24">
                  <c:v>248.7</c:v>
                </c:pt>
                <c:pt idx="25">
                  <c:v>252.2</c:v>
                </c:pt>
              </c:numCache>
            </c:numRef>
          </c:yVal>
          <c:smooth val="1"/>
        </c:ser>
        <c:axId val="29643329"/>
        <c:axId val="65463370"/>
      </c:scatterChart>
      <c:valAx>
        <c:axId val="29643329"/>
        <c:scaling>
          <c:orientation val="minMax"/>
          <c:max val="10.8"/>
          <c:min val="10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20"/>
        <c:crossBetween val="midCat"/>
        <c:dispUnits/>
      </c:valAx>
      <c:valAx>
        <c:axId val="65463370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1'!$D$18:$AC$18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1'!$D$28:$AC$28</c:f>
              <c:numCache>
                <c:ptCount val="26"/>
                <c:pt idx="0">
                  <c:v>292.7</c:v>
                </c:pt>
                <c:pt idx="1">
                  <c:v>292.7</c:v>
                </c:pt>
                <c:pt idx="2">
                  <c:v>291.7</c:v>
                </c:pt>
                <c:pt idx="3">
                  <c:v>282.7</c:v>
                </c:pt>
                <c:pt idx="4">
                  <c:v>257.7</c:v>
                </c:pt>
                <c:pt idx="5">
                  <c:v>227.7</c:v>
                </c:pt>
                <c:pt idx="6">
                  <c:v>193.2</c:v>
                </c:pt>
                <c:pt idx="7">
                  <c:v>157.7</c:v>
                </c:pt>
                <c:pt idx="8">
                  <c:v>117.7</c:v>
                </c:pt>
                <c:pt idx="9">
                  <c:v>69.2</c:v>
                </c:pt>
                <c:pt idx="10">
                  <c:v>26.7</c:v>
                </c:pt>
                <c:pt idx="11">
                  <c:v>4.899999999999999</c:v>
                </c:pt>
                <c:pt idx="12">
                  <c:v>0</c:v>
                </c:pt>
                <c:pt idx="13">
                  <c:v>2.3</c:v>
                </c:pt>
                <c:pt idx="14">
                  <c:v>12.2</c:v>
                </c:pt>
                <c:pt idx="15">
                  <c:v>40.7</c:v>
                </c:pt>
                <c:pt idx="16">
                  <c:v>90.7</c:v>
                </c:pt>
                <c:pt idx="17">
                  <c:v>136.2</c:v>
                </c:pt>
                <c:pt idx="18">
                  <c:v>166.7</c:v>
                </c:pt>
                <c:pt idx="19">
                  <c:v>206.7</c:v>
                </c:pt>
                <c:pt idx="20">
                  <c:v>280.7</c:v>
                </c:pt>
                <c:pt idx="21">
                  <c:v>275.7</c:v>
                </c:pt>
                <c:pt idx="22">
                  <c:v>269.7</c:v>
                </c:pt>
                <c:pt idx="23">
                  <c:v>269.7</c:v>
                </c:pt>
                <c:pt idx="24">
                  <c:v>271.7</c:v>
                </c:pt>
                <c:pt idx="25">
                  <c:v>273.7</c:v>
                </c:pt>
              </c:numCache>
            </c:numRef>
          </c:yVal>
          <c:smooth val="1"/>
        </c:ser>
        <c:axId val="52299419"/>
        <c:axId val="932724"/>
      </c:scatterChart>
      <c:valAx>
        <c:axId val="52299419"/>
        <c:scaling>
          <c:orientation val="minMax"/>
          <c:max val="10.75"/>
          <c:min val="10.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32724"/>
        <c:crossesAt val="9"/>
        <c:crossBetween val="midCat"/>
        <c:dispUnits/>
        <c:majorUnit val="0.01"/>
        <c:minorUnit val="0.005"/>
      </c:valAx>
      <c:valAx>
        <c:axId val="932724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99419"/>
        <c:crossesAt val="10.65"/>
        <c:crossBetween val="midCat"/>
        <c:dispUnits/>
        <c:majorUnit val="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"/>
          <c:w val="0.914"/>
          <c:h val="0.81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1'!$D$8:$AC$8</c:f>
              <c:numCache>
                <c:ptCount val="26"/>
                <c:pt idx="0">
                  <c:v>89.5</c:v>
                </c:pt>
                <c:pt idx="1">
                  <c:v>84.5</c:v>
                </c:pt>
                <c:pt idx="2">
                  <c:v>75.5</c:v>
                </c:pt>
                <c:pt idx="3">
                  <c:v>68.5</c:v>
                </c:pt>
                <c:pt idx="4">
                  <c:v>60.5</c:v>
                </c:pt>
                <c:pt idx="5">
                  <c:v>53.5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14.5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-0.2999999999999998</c:v>
                </c:pt>
                <c:pt idx="14">
                  <c:v>-0.39999999999999947</c:v>
                </c:pt>
                <c:pt idx="15">
                  <c:v>1</c:v>
                </c:pt>
                <c:pt idx="16">
                  <c:v>4.5</c:v>
                </c:pt>
                <c:pt idx="17">
                  <c:v>11</c:v>
                </c:pt>
                <c:pt idx="18">
                  <c:v>20</c:v>
                </c:pt>
                <c:pt idx="19">
                  <c:v>30</c:v>
                </c:pt>
                <c:pt idx="20">
                  <c:v>38.5</c:v>
                </c:pt>
                <c:pt idx="21">
                  <c:v>47.5</c:v>
                </c:pt>
                <c:pt idx="22">
                  <c:v>54.5</c:v>
                </c:pt>
                <c:pt idx="23">
                  <c:v>59.5</c:v>
                </c:pt>
                <c:pt idx="24">
                  <c:v>65.5</c:v>
                </c:pt>
                <c:pt idx="25">
                  <c:v>69</c:v>
                </c:pt>
              </c:numCache>
            </c:numRef>
          </c:yVal>
          <c:smooth val="1"/>
        </c:ser>
        <c:axId val="8394517"/>
        <c:axId val="8441790"/>
      </c:scatterChart>
      <c:valAx>
        <c:axId val="8394517"/>
        <c:scaling>
          <c:orientation val="minMax"/>
          <c:max val="10.8"/>
          <c:min val="10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0"/>
        <c:crossBetween val="midCat"/>
        <c:dispUnits/>
        <c:majorUnit val="0.02"/>
      </c:valAx>
      <c:valAx>
        <c:axId val="8441790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94517"/>
        <c:crossesAt val="10.6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x 110s = 4 x 80s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1'!$D$3:$AC$3</c:f>
              <c:numCache>
                <c:ptCount val="26"/>
                <c:pt idx="0">
                  <c:v>10.46</c:v>
                </c:pt>
                <c:pt idx="1">
                  <c:v>10.48</c:v>
                </c:pt>
                <c:pt idx="2">
                  <c:v>10.5</c:v>
                </c:pt>
                <c:pt idx="3">
                  <c:v>10.52</c:v>
                </c:pt>
                <c:pt idx="4">
                  <c:v>10.54</c:v>
                </c:pt>
                <c:pt idx="5">
                  <c:v>10.56</c:v>
                </c:pt>
                <c:pt idx="6">
                  <c:v>10.58</c:v>
                </c:pt>
                <c:pt idx="7">
                  <c:v>10.6</c:v>
                </c:pt>
                <c:pt idx="8">
                  <c:v>10.62</c:v>
                </c:pt>
                <c:pt idx="9">
                  <c:v>10.64</c:v>
                </c:pt>
                <c:pt idx="10">
                  <c:v>10.66</c:v>
                </c:pt>
                <c:pt idx="11">
                  <c:v>10.68</c:v>
                </c:pt>
                <c:pt idx="12">
                  <c:v>10.7</c:v>
                </c:pt>
                <c:pt idx="13">
                  <c:v>10.72</c:v>
                </c:pt>
                <c:pt idx="14">
                  <c:v>10.74</c:v>
                </c:pt>
                <c:pt idx="15">
                  <c:v>10.76</c:v>
                </c:pt>
                <c:pt idx="16">
                  <c:v>10.78</c:v>
                </c:pt>
                <c:pt idx="17">
                  <c:v>10.8</c:v>
                </c:pt>
                <c:pt idx="18">
                  <c:v>10.82</c:v>
                </c:pt>
                <c:pt idx="19">
                  <c:v>10.84</c:v>
                </c:pt>
                <c:pt idx="20">
                  <c:v>10.86</c:v>
                </c:pt>
                <c:pt idx="21">
                  <c:v>10.88</c:v>
                </c:pt>
                <c:pt idx="22">
                  <c:v>10.9</c:v>
                </c:pt>
                <c:pt idx="23">
                  <c:v>10.92</c:v>
                </c:pt>
                <c:pt idx="24">
                  <c:v>10.94</c:v>
                </c:pt>
                <c:pt idx="25">
                  <c:v>10.96</c:v>
                </c:pt>
              </c:numCache>
            </c:numRef>
          </c:xVal>
          <c:yVal>
            <c:numRef>
              <c:f>'Modified 1'!$D$30:$AC$30</c:f>
              <c:numCache>
                <c:ptCount val="26"/>
                <c:pt idx="0">
                  <c:v>282.7</c:v>
                </c:pt>
                <c:pt idx="1">
                  <c:v>277.7</c:v>
                </c:pt>
                <c:pt idx="2">
                  <c:v>267.7</c:v>
                </c:pt>
                <c:pt idx="3">
                  <c:v>255.7</c:v>
                </c:pt>
                <c:pt idx="4">
                  <c:v>233.7</c:v>
                </c:pt>
                <c:pt idx="5">
                  <c:v>207.7</c:v>
                </c:pt>
                <c:pt idx="6">
                  <c:v>177.2</c:v>
                </c:pt>
                <c:pt idx="7">
                  <c:v>144.2</c:v>
                </c:pt>
                <c:pt idx="8">
                  <c:v>108.2</c:v>
                </c:pt>
                <c:pt idx="9">
                  <c:v>65.7</c:v>
                </c:pt>
                <c:pt idx="10">
                  <c:v>28.2</c:v>
                </c:pt>
                <c:pt idx="11">
                  <c:v>6.699999999999998</c:v>
                </c:pt>
                <c:pt idx="12">
                  <c:v>0</c:v>
                </c:pt>
                <c:pt idx="13">
                  <c:v>1.0999999999999996</c:v>
                </c:pt>
                <c:pt idx="14">
                  <c:v>7.3</c:v>
                </c:pt>
                <c:pt idx="15">
                  <c:v>26.2</c:v>
                </c:pt>
                <c:pt idx="16">
                  <c:v>62.2</c:v>
                </c:pt>
                <c:pt idx="17">
                  <c:v>100.2</c:v>
                </c:pt>
                <c:pt idx="18">
                  <c:v>130.2</c:v>
                </c:pt>
                <c:pt idx="19">
                  <c:v>161.2</c:v>
                </c:pt>
                <c:pt idx="20">
                  <c:v>222.7</c:v>
                </c:pt>
                <c:pt idx="21">
                  <c:v>237.7</c:v>
                </c:pt>
                <c:pt idx="22">
                  <c:v>238.7</c:v>
                </c:pt>
                <c:pt idx="23">
                  <c:v>242.7</c:v>
                </c:pt>
                <c:pt idx="24">
                  <c:v>248.7</c:v>
                </c:pt>
                <c:pt idx="25">
                  <c:v>252.2</c:v>
                </c:pt>
              </c:numCache>
            </c:numRef>
          </c:yVal>
          <c:smooth val="1"/>
        </c:ser>
        <c:axId val="8867247"/>
        <c:axId val="12696360"/>
      </c:scatterChart>
      <c:valAx>
        <c:axId val="8867247"/>
        <c:scaling>
          <c:orientation val="minMax"/>
          <c:max val="10.75"/>
          <c:min val="10.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9"/>
        <c:crossBetween val="midCat"/>
        <c:dispUnits/>
      </c:valAx>
      <c:valAx>
        <c:axId val="12696360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67247"/>
        <c:crossesAt val="10.65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7"/>
          <c:w val="0.91575"/>
          <c:h val="0.73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Original!$C$14:$AA$14</c:f>
              <c:numCache/>
            </c:numRef>
          </c:yVal>
          <c:smooth val="1"/>
        </c:ser>
        <c:axId val="48388041"/>
        <c:axId val="32839186"/>
      </c:scatterChart>
      <c:valAx>
        <c:axId val="48388041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39186"/>
        <c:crosses val="max"/>
        <c:crossBetween val="midCat"/>
        <c:dispUnits/>
        <c:majorUnit val="0.2"/>
      </c:valAx>
      <c:valAx>
        <c:axId val="3283918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804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x 10.7JB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Original!$C$22:$AA$22</c:f>
              <c:numCache/>
            </c:numRef>
          </c:yVal>
          <c:smooth val="1"/>
        </c:ser>
        <c:axId val="27117219"/>
        <c:axId val="42728380"/>
      </c:scatterChart>
      <c:valAx>
        <c:axId val="27117219"/>
        <c:scaling>
          <c:orientation val="minMax"/>
          <c:max val="11.1"/>
          <c:min val="1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8380"/>
        <c:crosses val="max"/>
        <c:crossBetween val="midCat"/>
        <c:dispUnits/>
        <c:majorUnit val="0.2"/>
      </c:valAx>
      <c:valAx>
        <c:axId val="42728380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721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NARROW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Original!$C$17:$AA$17</c:f>
              <c:numCache/>
            </c:numRef>
          </c:xVal>
          <c:yVal>
            <c:numRef>
              <c:f>Original!$C$23:$AA$23</c:f>
              <c:numCache/>
            </c:numRef>
          </c:yVal>
          <c:smooth val="1"/>
        </c:ser>
        <c:axId val="49011101"/>
        <c:axId val="38446726"/>
      </c:scatterChart>
      <c:valAx>
        <c:axId val="49011101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446726"/>
        <c:crosses val="max"/>
        <c:crossBetween val="midCat"/>
        <c:dispUnits/>
        <c:majorUnit val="0.2"/>
        <c:minorUnit val="0.05"/>
      </c:valAx>
      <c:valAx>
        <c:axId val="38446726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110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05"/>
          <c:w val="0.91375"/>
          <c:h val="0.80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Original!$E$3:$Y$3</c:f>
              <c:numCache/>
            </c:numRef>
          </c:xVal>
          <c:yVal>
            <c:numRef>
              <c:f>Original!$E$7:$Y$7</c:f>
              <c:numCache/>
            </c:numRef>
          </c:yVal>
          <c:smooth val="1"/>
        </c:ser>
        <c:axId val="10476215"/>
        <c:axId val="27177072"/>
      </c:scatterChart>
      <c:valAx>
        <c:axId val="10476215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At val="10"/>
        <c:crossBetween val="midCat"/>
        <c:dispUnits/>
        <c:majorUnit val="0.05"/>
      </c:valAx>
      <c:valAx>
        <c:axId val="27177072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NORMAL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5"/>
          <c:w val="0.916"/>
          <c:h val="0.73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Original!$C$10:$AA$10</c:f>
              <c:numCache/>
            </c:numRef>
          </c:xVal>
          <c:yVal>
            <c:numRef>
              <c:f>Original!$C$14:$AA$14</c:f>
              <c:numCache/>
            </c:numRef>
          </c:yVal>
          <c:smooth val="1"/>
        </c:ser>
        <c:axId val="43267057"/>
        <c:axId val="53859194"/>
      </c:scatterChart>
      <c:valAx>
        <c:axId val="43267057"/>
        <c:scaling>
          <c:orientation val="minMax"/>
          <c:max val="10.9"/>
          <c:min val="1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At val="9"/>
        <c:crossBetween val="midCat"/>
        <c:dispUnits/>
        <c:majorUnit val="0.05"/>
        <c:minorUnit val="0.01"/>
      </c:valAx>
      <c:valAx>
        <c:axId val="53859194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7057"/>
        <c:crossesAt val="10.5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MP3, JB &amp; SB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0"/>
          <c:tx>
            <c:v>SB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Original!$C$15:$AA$15</c:f>
              <c:numCache/>
            </c:numRef>
          </c:yVal>
          <c:smooth val="1"/>
        </c:ser>
        <c:ser>
          <c:idx val="13"/>
          <c:order val="1"/>
          <c:tx>
            <c:v>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Original!$C$24:$AA$24</c:f>
              <c:numCache/>
            </c:numRef>
          </c:yVal>
          <c:smooth val="1"/>
        </c:ser>
        <c:ser>
          <c:idx val="0"/>
          <c:order val="2"/>
          <c:tx>
            <c:v>MP3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Original!$C$8:$AA$8</c:f>
              <c:numCache/>
            </c:numRef>
          </c:yVal>
          <c:smooth val="1"/>
        </c:ser>
        <c:axId val="14970699"/>
        <c:axId val="518564"/>
      </c:scatterChart>
      <c:valAx>
        <c:axId val="14970699"/>
        <c:scaling>
          <c:orientation val="minMax"/>
          <c:max val="11.2"/>
          <c:min val="1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At val="60"/>
        <c:crossBetween val="midCat"/>
        <c:dispUnits/>
      </c:valAx>
      <c:valAx>
        <c:axId val="518564"/>
        <c:scaling>
          <c:orientation val="maxMin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MP3, JB &amp; SB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0"/>
          <c:tx>
            <c:v>SB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Original!$C$15:$AA$15</c:f>
              <c:numCache/>
            </c:numRef>
          </c:yVal>
          <c:smooth val="1"/>
        </c:ser>
        <c:ser>
          <c:idx val="13"/>
          <c:order val="1"/>
          <c:tx>
            <c:v>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Original!$C$24:$AA$24</c:f>
              <c:numCache/>
            </c:numRef>
          </c:yVal>
          <c:smooth val="1"/>
        </c:ser>
        <c:ser>
          <c:idx val="0"/>
          <c:order val="2"/>
          <c:tx>
            <c:v>MP3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Original!$C$3:$AA$3</c:f>
              <c:numCache/>
            </c:numRef>
          </c:xVal>
          <c:yVal>
            <c:numRef>
              <c:f>Original!$C$8:$AA$8</c:f>
              <c:numCache/>
            </c:numRef>
          </c:yVal>
          <c:smooth val="1"/>
        </c:ser>
        <c:axId val="4667077"/>
        <c:axId val="42003694"/>
      </c:scatterChart>
      <c:valAx>
        <c:axId val="4667077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003694"/>
        <c:crossesAt val="9"/>
        <c:crossBetween val="midCat"/>
        <c:dispUnits/>
        <c:minorUnit val="0.05"/>
      </c:valAx>
      <c:valAx>
        <c:axId val="42003694"/>
        <c:scaling>
          <c:orientation val="maxMin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05"/>
          <c:w val="0.91375"/>
          <c:h val="0.80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'Modified 1'!$D$3:$AC$3</c:f>
              <c:numCache/>
            </c:numRef>
          </c:xVal>
          <c:yVal>
            <c:numRef>
              <c:f>'Modified 1'!$D$8:$AC$8</c:f>
              <c:numCache/>
            </c:numRef>
          </c:yVal>
          <c:smooth val="1"/>
        </c:ser>
        <c:axId val="42488927"/>
        <c:axId val="46856024"/>
      </c:scatterChart>
      <c:valAx>
        <c:axId val="42488927"/>
        <c:scaling>
          <c:orientation val="minMax"/>
          <c:max val="11"/>
          <c:min val="10.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 val="max"/>
        <c:crossBetween val="midCat"/>
        <c:dispUnits/>
        <c:majorUnit val="0.1"/>
      </c:valAx>
      <c:valAx>
        <c:axId val="46856024"/>
        <c:scaling>
          <c:orientation val="maxMin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89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25</xdr:row>
      <xdr:rowOff>28575</xdr:rowOff>
    </xdr:from>
    <xdr:to>
      <xdr:col>13</xdr:col>
      <xdr:colOff>390525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771650" y="4076700"/>
        <a:ext cx="4467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48</xdr:row>
      <xdr:rowOff>9525</xdr:rowOff>
    </xdr:from>
    <xdr:to>
      <xdr:col>14</xdr:col>
      <xdr:colOff>38100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1762125" y="7781925"/>
        <a:ext cx="4524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94</xdr:row>
      <xdr:rowOff>104775</xdr:rowOff>
    </xdr:from>
    <xdr:to>
      <xdr:col>15</xdr:col>
      <xdr:colOff>152400</xdr:colOff>
      <xdr:row>116</xdr:row>
      <xdr:rowOff>95250</xdr:rowOff>
    </xdr:to>
    <xdr:graphicFrame>
      <xdr:nvGraphicFramePr>
        <xdr:cNvPr id="3" name="Chart 3"/>
        <xdr:cNvGraphicFramePr/>
      </xdr:nvGraphicFramePr>
      <xdr:xfrm>
        <a:off x="2524125" y="15325725"/>
        <a:ext cx="42100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71</xdr:row>
      <xdr:rowOff>38100</xdr:rowOff>
    </xdr:from>
    <xdr:to>
      <xdr:col>12</xdr:col>
      <xdr:colOff>219075</xdr:colOff>
      <xdr:row>93</xdr:row>
      <xdr:rowOff>38100</xdr:rowOff>
    </xdr:to>
    <xdr:graphicFrame>
      <xdr:nvGraphicFramePr>
        <xdr:cNvPr id="4" name="Chart 4"/>
        <xdr:cNvGraphicFramePr/>
      </xdr:nvGraphicFramePr>
      <xdr:xfrm>
        <a:off x="3152775" y="11534775"/>
        <a:ext cx="25812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314325</xdr:colOff>
      <xdr:row>25</xdr:row>
      <xdr:rowOff>28575</xdr:rowOff>
    </xdr:from>
    <xdr:to>
      <xdr:col>26</xdr:col>
      <xdr:colOff>323850</xdr:colOff>
      <xdr:row>47</xdr:row>
      <xdr:rowOff>19050</xdr:rowOff>
    </xdr:to>
    <xdr:graphicFrame>
      <xdr:nvGraphicFramePr>
        <xdr:cNvPr id="5" name="Chart 6"/>
        <xdr:cNvGraphicFramePr/>
      </xdr:nvGraphicFramePr>
      <xdr:xfrm>
        <a:off x="6562725" y="4076700"/>
        <a:ext cx="44767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48</xdr:row>
      <xdr:rowOff>0</xdr:rowOff>
    </xdr:from>
    <xdr:to>
      <xdr:col>27</xdr:col>
      <xdr:colOff>0</xdr:colOff>
      <xdr:row>69</xdr:row>
      <xdr:rowOff>152400</xdr:rowOff>
    </xdr:to>
    <xdr:graphicFrame>
      <xdr:nvGraphicFramePr>
        <xdr:cNvPr id="6" name="Chart 7"/>
        <xdr:cNvGraphicFramePr/>
      </xdr:nvGraphicFramePr>
      <xdr:xfrm>
        <a:off x="6581775" y="7772400"/>
        <a:ext cx="453390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123825</xdr:colOff>
      <xdr:row>119</xdr:row>
      <xdr:rowOff>47625</xdr:rowOff>
    </xdr:from>
    <xdr:to>
      <xdr:col>16</xdr:col>
      <xdr:colOff>133350</xdr:colOff>
      <xdr:row>136</xdr:row>
      <xdr:rowOff>152400</xdr:rowOff>
    </xdr:to>
    <xdr:graphicFrame>
      <xdr:nvGraphicFramePr>
        <xdr:cNvPr id="7" name="Chart 9"/>
        <xdr:cNvGraphicFramePr/>
      </xdr:nvGraphicFramePr>
      <xdr:xfrm>
        <a:off x="2438400" y="19316700"/>
        <a:ext cx="4676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28</xdr:col>
      <xdr:colOff>276225</xdr:colOff>
      <xdr:row>136</xdr:row>
      <xdr:rowOff>114300</xdr:rowOff>
    </xdr:to>
    <xdr:graphicFrame>
      <xdr:nvGraphicFramePr>
        <xdr:cNvPr id="8" name="Chart 10"/>
        <xdr:cNvGraphicFramePr/>
      </xdr:nvGraphicFramePr>
      <xdr:xfrm>
        <a:off x="7315200" y="19269075"/>
        <a:ext cx="4686300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10</xdr:col>
      <xdr:colOff>209550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1752600" y="5019675"/>
        <a:ext cx="4476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10</xdr:col>
      <xdr:colOff>180975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1752600" y="8743950"/>
        <a:ext cx="44481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76</xdr:row>
      <xdr:rowOff>142875</xdr:rowOff>
    </xdr:from>
    <xdr:to>
      <xdr:col>9</xdr:col>
      <xdr:colOff>285750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2447925" y="12449175"/>
        <a:ext cx="3248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590550</xdr:colOff>
      <xdr:row>31</xdr:row>
      <xdr:rowOff>9525</xdr:rowOff>
    </xdr:from>
    <xdr:to>
      <xdr:col>20</xdr:col>
      <xdr:colOff>47625</xdr:colOff>
      <xdr:row>52</xdr:row>
      <xdr:rowOff>104775</xdr:rowOff>
    </xdr:to>
    <xdr:graphicFrame>
      <xdr:nvGraphicFramePr>
        <xdr:cNvPr id="4" name="Chart 4"/>
        <xdr:cNvGraphicFramePr/>
      </xdr:nvGraphicFramePr>
      <xdr:xfrm>
        <a:off x="6610350" y="5029200"/>
        <a:ext cx="55530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20</xdr:col>
      <xdr:colOff>76200</xdr:colOff>
      <xdr:row>75</xdr:row>
      <xdr:rowOff>104775</xdr:rowOff>
    </xdr:to>
    <xdr:graphicFrame>
      <xdr:nvGraphicFramePr>
        <xdr:cNvPr id="5" name="Chart 6"/>
        <xdr:cNvGraphicFramePr/>
      </xdr:nvGraphicFramePr>
      <xdr:xfrm>
        <a:off x="6629400" y="8743950"/>
        <a:ext cx="55626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100</xdr:row>
      <xdr:rowOff>152400</xdr:rowOff>
    </xdr:from>
    <xdr:to>
      <xdr:col>10</xdr:col>
      <xdr:colOff>123825</xdr:colOff>
      <xdr:row>117</xdr:row>
      <xdr:rowOff>142875</xdr:rowOff>
    </xdr:to>
    <xdr:graphicFrame>
      <xdr:nvGraphicFramePr>
        <xdr:cNvPr id="6" name="Chart 7"/>
        <xdr:cNvGraphicFramePr/>
      </xdr:nvGraphicFramePr>
      <xdr:xfrm>
        <a:off x="2343150" y="16344900"/>
        <a:ext cx="38004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371475</xdr:colOff>
      <xdr:row>99</xdr:row>
      <xdr:rowOff>19050</xdr:rowOff>
    </xdr:to>
    <xdr:graphicFrame>
      <xdr:nvGraphicFramePr>
        <xdr:cNvPr id="7" name="Chart 8"/>
        <xdr:cNvGraphicFramePr/>
      </xdr:nvGraphicFramePr>
      <xdr:xfrm>
        <a:off x="6019800" y="12468225"/>
        <a:ext cx="52482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28</xdr:col>
      <xdr:colOff>219075</xdr:colOff>
      <xdr:row>53</xdr:row>
      <xdr:rowOff>0</xdr:rowOff>
    </xdr:to>
    <xdr:graphicFrame>
      <xdr:nvGraphicFramePr>
        <xdr:cNvPr id="8" name="Chart 9"/>
        <xdr:cNvGraphicFramePr/>
      </xdr:nvGraphicFramePr>
      <xdr:xfrm>
        <a:off x="12725400" y="5019675"/>
        <a:ext cx="448627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101</xdr:row>
      <xdr:rowOff>0</xdr:rowOff>
    </xdr:from>
    <xdr:to>
      <xdr:col>17</xdr:col>
      <xdr:colOff>152400</xdr:colOff>
      <xdr:row>118</xdr:row>
      <xdr:rowOff>0</xdr:rowOff>
    </xdr:to>
    <xdr:graphicFrame>
      <xdr:nvGraphicFramePr>
        <xdr:cNvPr id="9" name="Chart 10"/>
        <xdr:cNvGraphicFramePr/>
      </xdr:nvGraphicFramePr>
      <xdr:xfrm>
        <a:off x="6629400" y="16354425"/>
        <a:ext cx="38100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16.421875" style="0" bestFit="1" customWidth="1"/>
    <col min="2" max="2" width="6.28125" style="0" customWidth="1"/>
    <col min="3" max="12" width="6.00390625" style="0" bestFit="1" customWidth="1"/>
    <col min="13" max="13" width="5.00390625" style="0" bestFit="1" customWidth="1"/>
    <col min="14" max="14" width="6.00390625" style="0" bestFit="1" customWidth="1"/>
    <col min="15" max="15" width="5.00390625" style="0" bestFit="1" customWidth="1"/>
    <col min="16" max="16" width="6.00390625" style="0" bestFit="1" customWidth="1"/>
    <col min="17" max="17" width="5.00390625" style="0" bestFit="1" customWidth="1"/>
    <col min="18" max="18" width="6.00390625" style="0" bestFit="1" customWidth="1"/>
    <col min="19" max="19" width="5.00390625" style="0" bestFit="1" customWidth="1"/>
    <col min="20" max="20" width="6.00390625" style="0" bestFit="1" customWidth="1"/>
    <col min="21" max="21" width="5.00390625" style="0" bestFit="1" customWidth="1"/>
    <col min="22" max="22" width="6.00390625" style="0" bestFit="1" customWidth="1"/>
    <col min="23" max="23" width="5.00390625" style="0" bestFit="1" customWidth="1"/>
    <col min="24" max="27" width="6.00390625" style="0" bestFit="1" customWidth="1"/>
  </cols>
  <sheetData>
    <row r="1" ht="12.75">
      <c r="A1" t="s">
        <v>0</v>
      </c>
    </row>
    <row r="2" ht="12.75">
      <c r="A2" t="s">
        <v>3</v>
      </c>
    </row>
    <row r="3" spans="1:27" ht="12.75">
      <c r="A3" t="s">
        <v>41</v>
      </c>
      <c r="B3" t="s">
        <v>7</v>
      </c>
      <c r="C3">
        <v>10</v>
      </c>
      <c r="D3">
        <v>10.05</v>
      </c>
      <c r="E3">
        <v>10.1</v>
      </c>
      <c r="F3">
        <v>10.15</v>
      </c>
      <c r="G3">
        <v>10.2</v>
      </c>
      <c r="H3">
        <v>10.25</v>
      </c>
      <c r="I3">
        <v>10.3</v>
      </c>
      <c r="J3">
        <v>10.35</v>
      </c>
      <c r="K3">
        <v>10.4</v>
      </c>
      <c r="L3">
        <v>10.45</v>
      </c>
      <c r="M3">
        <v>10.5</v>
      </c>
      <c r="N3">
        <v>10.55</v>
      </c>
      <c r="O3">
        <v>10.6</v>
      </c>
      <c r="P3">
        <v>10.65</v>
      </c>
      <c r="Q3">
        <v>10.7</v>
      </c>
      <c r="R3">
        <v>10.75</v>
      </c>
      <c r="S3">
        <v>10.8</v>
      </c>
      <c r="T3">
        <v>10.85</v>
      </c>
      <c r="U3">
        <v>10.9</v>
      </c>
      <c r="V3">
        <v>10.95</v>
      </c>
      <c r="W3" s="3">
        <v>11</v>
      </c>
      <c r="X3">
        <v>11.05</v>
      </c>
      <c r="Y3">
        <v>11.1</v>
      </c>
      <c r="Z3">
        <v>11.15</v>
      </c>
      <c r="AA3">
        <v>11.2</v>
      </c>
    </row>
    <row r="4" spans="1:27" ht="12.75">
      <c r="A4" t="s">
        <v>4</v>
      </c>
      <c r="C4">
        <v>100</v>
      </c>
      <c r="D4">
        <v>100</v>
      </c>
      <c r="E4">
        <v>55</v>
      </c>
      <c r="F4">
        <v>50</v>
      </c>
      <c r="G4">
        <v>44</v>
      </c>
      <c r="H4">
        <v>40</v>
      </c>
      <c r="I4">
        <v>35</v>
      </c>
      <c r="J4">
        <v>31</v>
      </c>
      <c r="K4">
        <v>25.5</v>
      </c>
      <c r="L4">
        <v>20.5</v>
      </c>
      <c r="M4">
        <v>14.5</v>
      </c>
      <c r="N4">
        <v>10.5</v>
      </c>
      <c r="O4">
        <v>7.5</v>
      </c>
      <c r="P4">
        <v>6.5</v>
      </c>
      <c r="Q4">
        <v>6.5</v>
      </c>
      <c r="R4">
        <v>7</v>
      </c>
      <c r="S4">
        <v>8.5</v>
      </c>
      <c r="T4">
        <v>11</v>
      </c>
      <c r="U4">
        <v>15</v>
      </c>
      <c r="V4">
        <v>23.5</v>
      </c>
      <c r="W4">
        <v>32</v>
      </c>
      <c r="X4">
        <v>41</v>
      </c>
      <c r="Y4">
        <v>52</v>
      </c>
      <c r="Z4">
        <v>100</v>
      </c>
      <c r="AA4">
        <v>100</v>
      </c>
    </row>
    <row r="5" spans="1:27" ht="12.75">
      <c r="A5" t="s">
        <v>5</v>
      </c>
      <c r="B5" s="1" t="s">
        <v>8</v>
      </c>
      <c r="C5" s="1">
        <v>100</v>
      </c>
      <c r="D5">
        <v>100</v>
      </c>
      <c r="E5">
        <v>56</v>
      </c>
      <c r="F5">
        <v>55</v>
      </c>
      <c r="G5">
        <v>50</v>
      </c>
      <c r="H5">
        <v>45</v>
      </c>
      <c r="I5">
        <v>39</v>
      </c>
      <c r="J5">
        <v>34</v>
      </c>
      <c r="K5">
        <v>28</v>
      </c>
      <c r="L5">
        <v>23</v>
      </c>
      <c r="M5">
        <v>16</v>
      </c>
      <c r="N5">
        <v>12</v>
      </c>
      <c r="O5">
        <v>8</v>
      </c>
      <c r="P5">
        <v>6.5</v>
      </c>
      <c r="Q5">
        <v>6.5</v>
      </c>
      <c r="R5">
        <v>7</v>
      </c>
      <c r="S5">
        <v>8.5</v>
      </c>
      <c r="T5">
        <v>11</v>
      </c>
      <c r="U5">
        <v>15.5</v>
      </c>
      <c r="V5">
        <v>24</v>
      </c>
      <c r="W5">
        <v>34</v>
      </c>
      <c r="X5">
        <v>44</v>
      </c>
      <c r="Y5">
        <v>56</v>
      </c>
      <c r="Z5">
        <v>100</v>
      </c>
      <c r="AA5">
        <v>100</v>
      </c>
    </row>
    <row r="6" spans="1:27" ht="12.75">
      <c r="A6" t="s">
        <v>19</v>
      </c>
      <c r="B6" s="1" t="s">
        <v>8</v>
      </c>
      <c r="C6">
        <f aca="true" t="shared" si="0" ref="C6:I6">C4+C5</f>
        <v>200</v>
      </c>
      <c r="D6">
        <f t="shared" si="0"/>
        <v>200</v>
      </c>
      <c r="E6">
        <f t="shared" si="0"/>
        <v>111</v>
      </c>
      <c r="F6">
        <f t="shared" si="0"/>
        <v>105</v>
      </c>
      <c r="G6">
        <f t="shared" si="0"/>
        <v>94</v>
      </c>
      <c r="H6">
        <f t="shared" si="0"/>
        <v>85</v>
      </c>
      <c r="I6">
        <f t="shared" si="0"/>
        <v>74</v>
      </c>
      <c r="J6">
        <f aca="true" t="shared" si="1" ref="J6:S6">J4+J5</f>
        <v>65</v>
      </c>
      <c r="K6">
        <f t="shared" si="1"/>
        <v>53.5</v>
      </c>
      <c r="L6">
        <f t="shared" si="1"/>
        <v>43.5</v>
      </c>
      <c r="M6">
        <f>M4+M5</f>
        <v>30.5</v>
      </c>
      <c r="N6">
        <f t="shared" si="1"/>
        <v>22.5</v>
      </c>
      <c r="O6">
        <f>O4+O5</f>
        <v>15.5</v>
      </c>
      <c r="P6">
        <f t="shared" si="1"/>
        <v>13</v>
      </c>
      <c r="Q6">
        <f t="shared" si="1"/>
        <v>13</v>
      </c>
      <c r="R6">
        <f t="shared" si="1"/>
        <v>14</v>
      </c>
      <c r="S6">
        <f t="shared" si="1"/>
        <v>17</v>
      </c>
      <c r="T6">
        <f aca="true" t="shared" si="2" ref="T6:AA6">T4+T5</f>
        <v>22</v>
      </c>
      <c r="U6">
        <f t="shared" si="2"/>
        <v>30.5</v>
      </c>
      <c r="V6">
        <f t="shared" si="2"/>
        <v>47.5</v>
      </c>
      <c r="W6">
        <f t="shared" si="2"/>
        <v>66</v>
      </c>
      <c r="X6">
        <f t="shared" si="2"/>
        <v>85</v>
      </c>
      <c r="Y6">
        <f t="shared" si="2"/>
        <v>108</v>
      </c>
      <c r="Z6">
        <f t="shared" si="2"/>
        <v>200</v>
      </c>
      <c r="AA6">
        <f t="shared" si="2"/>
        <v>200</v>
      </c>
    </row>
    <row r="7" spans="1:27" ht="12.75">
      <c r="A7" t="s">
        <v>6</v>
      </c>
      <c r="C7">
        <f>C6-$Q6</f>
        <v>187</v>
      </c>
      <c r="D7">
        <f aca="true" t="shared" si="3" ref="D7:N7">D6-$Q6</f>
        <v>187</v>
      </c>
      <c r="E7">
        <f t="shared" si="3"/>
        <v>98</v>
      </c>
      <c r="F7">
        <f t="shared" si="3"/>
        <v>92</v>
      </c>
      <c r="G7">
        <f t="shared" si="3"/>
        <v>81</v>
      </c>
      <c r="H7">
        <f t="shared" si="3"/>
        <v>72</v>
      </c>
      <c r="I7">
        <f t="shared" si="3"/>
        <v>61</v>
      </c>
      <c r="J7">
        <f t="shared" si="3"/>
        <v>52</v>
      </c>
      <c r="K7">
        <f t="shared" si="3"/>
        <v>40.5</v>
      </c>
      <c r="L7">
        <f t="shared" si="3"/>
        <v>30.5</v>
      </c>
      <c r="M7">
        <f t="shared" si="3"/>
        <v>17.5</v>
      </c>
      <c r="N7">
        <f t="shared" si="3"/>
        <v>9.5</v>
      </c>
      <c r="O7">
        <f aca="true" t="shared" si="4" ref="O7:AA7">O6-$Q6</f>
        <v>2.5</v>
      </c>
      <c r="P7">
        <f t="shared" si="4"/>
        <v>0</v>
      </c>
      <c r="Q7">
        <f t="shared" si="4"/>
        <v>0</v>
      </c>
      <c r="R7">
        <f t="shared" si="4"/>
        <v>1</v>
      </c>
      <c r="S7">
        <f t="shared" si="4"/>
        <v>4</v>
      </c>
      <c r="T7">
        <f t="shared" si="4"/>
        <v>9</v>
      </c>
      <c r="U7">
        <f t="shared" si="4"/>
        <v>17.5</v>
      </c>
      <c r="V7">
        <f t="shared" si="4"/>
        <v>34.5</v>
      </c>
      <c r="W7">
        <f t="shared" si="4"/>
        <v>53</v>
      </c>
      <c r="X7">
        <f t="shared" si="4"/>
        <v>72</v>
      </c>
      <c r="Y7">
        <f t="shared" si="4"/>
        <v>95</v>
      </c>
      <c r="Z7">
        <f t="shared" si="4"/>
        <v>187</v>
      </c>
      <c r="AA7">
        <f t="shared" si="4"/>
        <v>187</v>
      </c>
    </row>
    <row r="8" spans="1:27" ht="12.75">
      <c r="A8" t="s">
        <v>40</v>
      </c>
      <c r="C8">
        <f>C7/2</f>
        <v>93.5</v>
      </c>
      <c r="D8">
        <f aca="true" t="shared" si="5" ref="D8:T8">D7/2</f>
        <v>93.5</v>
      </c>
      <c r="E8">
        <f t="shared" si="5"/>
        <v>49</v>
      </c>
      <c r="F8">
        <f t="shared" si="5"/>
        <v>46</v>
      </c>
      <c r="G8">
        <f t="shared" si="5"/>
        <v>40.5</v>
      </c>
      <c r="H8">
        <f t="shared" si="5"/>
        <v>36</v>
      </c>
      <c r="I8">
        <f t="shared" si="5"/>
        <v>30.5</v>
      </c>
      <c r="J8">
        <f t="shared" si="5"/>
        <v>26</v>
      </c>
      <c r="K8">
        <f t="shared" si="5"/>
        <v>20.25</v>
      </c>
      <c r="L8">
        <f t="shared" si="5"/>
        <v>15.25</v>
      </c>
      <c r="M8">
        <f t="shared" si="5"/>
        <v>8.75</v>
      </c>
      <c r="N8">
        <f t="shared" si="5"/>
        <v>4.75</v>
      </c>
      <c r="O8">
        <f t="shared" si="5"/>
        <v>1.25</v>
      </c>
      <c r="P8">
        <f t="shared" si="5"/>
        <v>0</v>
      </c>
      <c r="Q8">
        <f t="shared" si="5"/>
        <v>0</v>
      </c>
      <c r="R8">
        <f t="shared" si="5"/>
        <v>0.5</v>
      </c>
      <c r="S8">
        <f t="shared" si="5"/>
        <v>2</v>
      </c>
      <c r="T8">
        <f t="shared" si="5"/>
        <v>4.5</v>
      </c>
      <c r="U8">
        <f>U7/2</f>
        <v>8.75</v>
      </c>
      <c r="V8">
        <f>V7/2</f>
        <v>17.25</v>
      </c>
      <c r="W8">
        <f>W7/2</f>
        <v>26.5</v>
      </c>
      <c r="X8">
        <f>X7/2</f>
        <v>36</v>
      </c>
      <c r="Y8">
        <f>Y7/2</f>
        <v>47.5</v>
      </c>
      <c r="Z8">
        <f>Z7/2</f>
        <v>93.5</v>
      </c>
      <c r="AA8">
        <f>AA7/2</f>
        <v>93.5</v>
      </c>
    </row>
    <row r="10" spans="1:27" ht="12.75">
      <c r="A10" t="s">
        <v>1</v>
      </c>
      <c r="B10" t="s">
        <v>7</v>
      </c>
      <c r="C10">
        <v>10</v>
      </c>
      <c r="D10">
        <v>10.05</v>
      </c>
      <c r="E10">
        <v>10.1</v>
      </c>
      <c r="F10">
        <v>10.15</v>
      </c>
      <c r="G10">
        <v>10.2</v>
      </c>
      <c r="H10">
        <v>10.25</v>
      </c>
      <c r="I10">
        <v>10.3</v>
      </c>
      <c r="J10">
        <v>10.35</v>
      </c>
      <c r="K10">
        <v>10.4</v>
      </c>
      <c r="L10">
        <v>10.45</v>
      </c>
      <c r="M10">
        <v>10.5</v>
      </c>
      <c r="N10">
        <v>10.55</v>
      </c>
      <c r="O10">
        <v>10.6</v>
      </c>
      <c r="P10">
        <v>10.65</v>
      </c>
      <c r="Q10">
        <v>10.7</v>
      </c>
      <c r="R10">
        <v>10.75</v>
      </c>
      <c r="S10">
        <v>10.8</v>
      </c>
      <c r="T10">
        <v>10.85</v>
      </c>
      <c r="U10">
        <v>10.9</v>
      </c>
      <c r="V10">
        <v>10.95</v>
      </c>
      <c r="W10" s="3">
        <v>11</v>
      </c>
      <c r="X10">
        <v>11.05</v>
      </c>
      <c r="Y10">
        <v>11.1</v>
      </c>
      <c r="Z10">
        <v>11.15</v>
      </c>
      <c r="AA10">
        <v>11.2</v>
      </c>
    </row>
    <row r="11" spans="1:27" ht="12.75">
      <c r="A11" t="s">
        <v>9</v>
      </c>
      <c r="C11">
        <v>54</v>
      </c>
      <c r="D11">
        <v>52</v>
      </c>
      <c r="E11">
        <v>53</v>
      </c>
      <c r="F11">
        <v>54</v>
      </c>
      <c r="G11">
        <v>53</v>
      </c>
      <c r="H11">
        <v>50</v>
      </c>
      <c r="I11">
        <v>50</v>
      </c>
      <c r="J11">
        <v>53</v>
      </c>
      <c r="K11">
        <v>46</v>
      </c>
      <c r="L11">
        <v>35</v>
      </c>
      <c r="M11">
        <v>28</v>
      </c>
      <c r="N11">
        <v>19</v>
      </c>
      <c r="O11">
        <v>9.5</v>
      </c>
      <c r="P11">
        <v>4.5</v>
      </c>
      <c r="Q11">
        <v>4.1</v>
      </c>
      <c r="R11">
        <v>4.5</v>
      </c>
      <c r="S11">
        <v>8.5</v>
      </c>
      <c r="T11">
        <v>17</v>
      </c>
      <c r="U11">
        <v>27</v>
      </c>
      <c r="V11">
        <v>33</v>
      </c>
      <c r="W11">
        <v>39</v>
      </c>
      <c r="X11">
        <v>43</v>
      </c>
      <c r="Y11">
        <v>46</v>
      </c>
      <c r="Z11">
        <v>48</v>
      </c>
      <c r="AA11">
        <v>50</v>
      </c>
    </row>
    <row r="12" spans="1:27" ht="12.75">
      <c r="A12" t="s">
        <v>10</v>
      </c>
      <c r="C12">
        <v>100</v>
      </c>
      <c r="D12">
        <v>100</v>
      </c>
      <c r="E12">
        <v>50</v>
      </c>
      <c r="F12">
        <v>48</v>
      </c>
      <c r="G12">
        <v>51</v>
      </c>
      <c r="H12">
        <v>54</v>
      </c>
      <c r="I12">
        <v>53</v>
      </c>
      <c r="J12">
        <v>47</v>
      </c>
      <c r="K12">
        <v>41</v>
      </c>
      <c r="L12">
        <v>35</v>
      </c>
      <c r="M12">
        <v>28</v>
      </c>
      <c r="N12">
        <v>18</v>
      </c>
      <c r="O12">
        <v>9</v>
      </c>
      <c r="P12">
        <v>4.3</v>
      </c>
      <c r="Q12">
        <v>4.3</v>
      </c>
      <c r="R12">
        <v>5</v>
      </c>
      <c r="S12">
        <v>9.5</v>
      </c>
      <c r="T12">
        <v>19</v>
      </c>
      <c r="U12">
        <v>28</v>
      </c>
      <c r="V12">
        <v>34</v>
      </c>
      <c r="W12">
        <v>40</v>
      </c>
      <c r="X12">
        <v>44</v>
      </c>
      <c r="Y12">
        <v>47</v>
      </c>
      <c r="Z12">
        <v>48</v>
      </c>
      <c r="AA12">
        <v>49</v>
      </c>
    </row>
    <row r="13" spans="1:27" ht="12.75">
      <c r="A13" t="s">
        <v>17</v>
      </c>
      <c r="C13">
        <f>C4+C11+C12</f>
        <v>254</v>
      </c>
      <c r="D13">
        <f aca="true" t="shared" si="6" ref="D13:J13">D4+D11+D12</f>
        <v>252</v>
      </c>
      <c r="E13">
        <f t="shared" si="6"/>
        <v>158</v>
      </c>
      <c r="F13">
        <f t="shared" si="6"/>
        <v>152</v>
      </c>
      <c r="G13">
        <f t="shared" si="6"/>
        <v>148</v>
      </c>
      <c r="H13">
        <f t="shared" si="6"/>
        <v>144</v>
      </c>
      <c r="I13">
        <f t="shared" si="6"/>
        <v>138</v>
      </c>
      <c r="J13">
        <f t="shared" si="6"/>
        <v>131</v>
      </c>
      <c r="K13">
        <f aca="true" t="shared" si="7" ref="K13:AA13">K4+K11+K12</f>
        <v>112.5</v>
      </c>
      <c r="L13">
        <f t="shared" si="7"/>
        <v>90.5</v>
      </c>
      <c r="M13">
        <f t="shared" si="7"/>
        <v>70.5</v>
      </c>
      <c r="N13">
        <f t="shared" si="7"/>
        <v>47.5</v>
      </c>
      <c r="O13">
        <f t="shared" si="7"/>
        <v>26</v>
      </c>
      <c r="P13">
        <f t="shared" si="7"/>
        <v>15.3</v>
      </c>
      <c r="Q13">
        <f t="shared" si="7"/>
        <v>14.899999999999999</v>
      </c>
      <c r="R13">
        <f t="shared" si="7"/>
        <v>16.5</v>
      </c>
      <c r="S13">
        <f t="shared" si="7"/>
        <v>26.5</v>
      </c>
      <c r="T13">
        <f t="shared" si="7"/>
        <v>47</v>
      </c>
      <c r="U13">
        <f t="shared" si="7"/>
        <v>70</v>
      </c>
      <c r="V13">
        <f t="shared" si="7"/>
        <v>90.5</v>
      </c>
      <c r="W13">
        <f t="shared" si="7"/>
        <v>111</v>
      </c>
      <c r="X13">
        <f t="shared" si="7"/>
        <v>128</v>
      </c>
      <c r="Y13">
        <f t="shared" si="7"/>
        <v>145</v>
      </c>
      <c r="Z13">
        <f t="shared" si="7"/>
        <v>196</v>
      </c>
      <c r="AA13">
        <f t="shared" si="7"/>
        <v>199</v>
      </c>
    </row>
    <row r="14" spans="1:27" ht="12.75">
      <c r="A14" t="s">
        <v>6</v>
      </c>
      <c r="C14">
        <f aca="true" t="shared" si="8" ref="C14:N14">C13-$Q13</f>
        <v>239.1</v>
      </c>
      <c r="D14">
        <f>D13-$Q13</f>
        <v>237.1</v>
      </c>
      <c r="E14">
        <f t="shared" si="8"/>
        <v>143.1</v>
      </c>
      <c r="F14">
        <f t="shared" si="8"/>
        <v>137.1</v>
      </c>
      <c r="G14">
        <f t="shared" si="8"/>
        <v>133.1</v>
      </c>
      <c r="H14">
        <f t="shared" si="8"/>
        <v>129.1</v>
      </c>
      <c r="I14">
        <f t="shared" si="8"/>
        <v>123.1</v>
      </c>
      <c r="J14">
        <f t="shared" si="8"/>
        <v>116.1</v>
      </c>
      <c r="K14">
        <f t="shared" si="8"/>
        <v>97.6</v>
      </c>
      <c r="L14">
        <f t="shared" si="8"/>
        <v>75.6</v>
      </c>
      <c r="M14">
        <f t="shared" si="8"/>
        <v>55.6</v>
      </c>
      <c r="N14">
        <f t="shared" si="8"/>
        <v>32.6</v>
      </c>
      <c r="O14">
        <f aca="true" t="shared" si="9" ref="O14:AA14">O13-$Q13</f>
        <v>11.100000000000001</v>
      </c>
      <c r="P14">
        <f t="shared" si="9"/>
        <v>0.40000000000000213</v>
      </c>
      <c r="Q14">
        <f t="shared" si="9"/>
        <v>0</v>
      </c>
      <c r="R14">
        <f t="shared" si="9"/>
        <v>1.6000000000000014</v>
      </c>
      <c r="S14">
        <f t="shared" si="9"/>
        <v>11.600000000000001</v>
      </c>
      <c r="T14">
        <f t="shared" si="9"/>
        <v>32.1</v>
      </c>
      <c r="U14">
        <f t="shared" si="9"/>
        <v>55.1</v>
      </c>
      <c r="V14">
        <f t="shared" si="9"/>
        <v>75.6</v>
      </c>
      <c r="W14">
        <f t="shared" si="9"/>
        <v>96.1</v>
      </c>
      <c r="X14">
        <f t="shared" si="9"/>
        <v>113.1</v>
      </c>
      <c r="Y14">
        <f t="shared" si="9"/>
        <v>130.1</v>
      </c>
      <c r="Z14">
        <f t="shared" si="9"/>
        <v>181.1</v>
      </c>
      <c r="AA14">
        <f t="shared" si="9"/>
        <v>184.1</v>
      </c>
    </row>
    <row r="15" spans="1:27" ht="12.75">
      <c r="A15" t="s">
        <v>38</v>
      </c>
      <c r="C15">
        <f>(C11-$Q11+C12-$Q12)/2</f>
        <v>72.8</v>
      </c>
      <c r="D15">
        <f aca="true" t="shared" si="10" ref="D15:AA15">(D11-$Q11+D12-$Q12)/2</f>
        <v>71.8</v>
      </c>
      <c r="E15">
        <f t="shared" si="10"/>
        <v>47.300000000000004</v>
      </c>
      <c r="F15">
        <f t="shared" si="10"/>
        <v>46.800000000000004</v>
      </c>
      <c r="G15">
        <f t="shared" si="10"/>
        <v>47.800000000000004</v>
      </c>
      <c r="H15">
        <f t="shared" si="10"/>
        <v>47.800000000000004</v>
      </c>
      <c r="I15">
        <f t="shared" si="10"/>
        <v>47.300000000000004</v>
      </c>
      <c r="J15">
        <f t="shared" si="10"/>
        <v>45.800000000000004</v>
      </c>
      <c r="K15">
        <f t="shared" si="10"/>
        <v>39.300000000000004</v>
      </c>
      <c r="L15">
        <f t="shared" si="10"/>
        <v>30.800000000000004</v>
      </c>
      <c r="M15">
        <f t="shared" si="10"/>
        <v>23.8</v>
      </c>
      <c r="N15">
        <f t="shared" si="10"/>
        <v>14.299999999999999</v>
      </c>
      <c r="O15">
        <f t="shared" si="10"/>
        <v>5.050000000000001</v>
      </c>
      <c r="P15">
        <f t="shared" si="10"/>
        <v>0.20000000000000018</v>
      </c>
      <c r="Q15">
        <f t="shared" si="10"/>
        <v>0</v>
      </c>
      <c r="R15">
        <f t="shared" si="10"/>
        <v>0.5500000000000003</v>
      </c>
      <c r="S15">
        <f>(S11-$Q11+S12-$Q12)/2</f>
        <v>4.800000000000001</v>
      </c>
      <c r="T15">
        <f t="shared" si="10"/>
        <v>13.799999999999999</v>
      </c>
      <c r="U15">
        <f t="shared" si="10"/>
        <v>23.3</v>
      </c>
      <c r="V15">
        <f t="shared" si="10"/>
        <v>29.3</v>
      </c>
      <c r="W15">
        <f t="shared" si="10"/>
        <v>35.300000000000004</v>
      </c>
      <c r="X15">
        <f t="shared" si="10"/>
        <v>39.300000000000004</v>
      </c>
      <c r="Y15">
        <f t="shared" si="10"/>
        <v>42.300000000000004</v>
      </c>
      <c r="Z15">
        <f t="shared" si="10"/>
        <v>43.800000000000004</v>
      </c>
      <c r="AA15">
        <f t="shared" si="10"/>
        <v>45.300000000000004</v>
      </c>
    </row>
    <row r="17" spans="1:27" ht="12.75">
      <c r="A17" t="s">
        <v>2</v>
      </c>
      <c r="B17" t="s">
        <v>7</v>
      </c>
      <c r="C17">
        <v>10</v>
      </c>
      <c r="D17">
        <v>10.05</v>
      </c>
      <c r="E17">
        <v>10.1</v>
      </c>
      <c r="F17">
        <v>10.15</v>
      </c>
      <c r="G17">
        <v>10.2</v>
      </c>
      <c r="H17">
        <v>10.25</v>
      </c>
      <c r="I17">
        <v>10.3</v>
      </c>
      <c r="J17">
        <v>10.35</v>
      </c>
      <c r="K17">
        <v>10.4</v>
      </c>
      <c r="L17">
        <v>10.45</v>
      </c>
      <c r="M17">
        <v>10.5</v>
      </c>
      <c r="N17">
        <v>10.55</v>
      </c>
      <c r="O17">
        <v>10.6</v>
      </c>
      <c r="P17">
        <v>10.65</v>
      </c>
      <c r="Q17">
        <v>10.7</v>
      </c>
      <c r="R17">
        <v>10.75</v>
      </c>
      <c r="S17">
        <v>10.8</v>
      </c>
      <c r="T17">
        <v>10.85</v>
      </c>
      <c r="U17">
        <v>10.9</v>
      </c>
      <c r="V17">
        <v>10.95</v>
      </c>
      <c r="W17" s="3">
        <v>11</v>
      </c>
      <c r="X17">
        <v>11.05</v>
      </c>
      <c r="Y17">
        <v>11.1</v>
      </c>
      <c r="Z17">
        <v>11.15</v>
      </c>
      <c r="AA17">
        <v>11.2</v>
      </c>
    </row>
    <row r="18" spans="1:27" ht="12.75">
      <c r="A18" t="s">
        <v>11</v>
      </c>
      <c r="B18" s="2" t="s">
        <v>16</v>
      </c>
      <c r="C18">
        <v>56</v>
      </c>
      <c r="D18">
        <v>56</v>
      </c>
      <c r="E18">
        <v>55</v>
      </c>
      <c r="F18">
        <v>55</v>
      </c>
      <c r="G18">
        <v>55</v>
      </c>
      <c r="H18">
        <v>54</v>
      </c>
      <c r="I18">
        <v>55</v>
      </c>
      <c r="J18">
        <v>55</v>
      </c>
      <c r="K18">
        <v>50</v>
      </c>
      <c r="L18">
        <v>40</v>
      </c>
      <c r="M18">
        <v>32</v>
      </c>
      <c r="N18">
        <v>21</v>
      </c>
      <c r="O18">
        <v>11</v>
      </c>
      <c r="P18">
        <v>5.8</v>
      </c>
      <c r="Q18">
        <v>5.3</v>
      </c>
      <c r="R18">
        <v>6.3</v>
      </c>
      <c r="S18">
        <v>11</v>
      </c>
      <c r="T18">
        <v>20</v>
      </c>
      <c r="U18">
        <v>29</v>
      </c>
      <c r="V18">
        <v>36</v>
      </c>
      <c r="W18">
        <v>41</v>
      </c>
      <c r="X18">
        <v>45</v>
      </c>
      <c r="Y18">
        <v>48</v>
      </c>
      <c r="Z18">
        <v>50</v>
      </c>
      <c r="AA18">
        <v>51</v>
      </c>
    </row>
    <row r="19" spans="1:27" ht="12.75">
      <c r="A19" t="s">
        <v>12</v>
      </c>
      <c r="B19" t="s">
        <v>16</v>
      </c>
      <c r="C19">
        <v>53</v>
      </c>
      <c r="D19">
        <v>52</v>
      </c>
      <c r="E19">
        <v>52</v>
      </c>
      <c r="F19">
        <v>55</v>
      </c>
      <c r="G19">
        <v>56</v>
      </c>
      <c r="H19">
        <v>56</v>
      </c>
      <c r="I19">
        <v>55</v>
      </c>
      <c r="J19">
        <v>54</v>
      </c>
      <c r="K19">
        <v>50</v>
      </c>
      <c r="L19">
        <v>41</v>
      </c>
      <c r="M19">
        <v>33</v>
      </c>
      <c r="N19">
        <v>25</v>
      </c>
      <c r="O19">
        <v>14</v>
      </c>
      <c r="P19">
        <v>7</v>
      </c>
      <c r="Q19">
        <v>5.3</v>
      </c>
      <c r="R19">
        <v>6</v>
      </c>
      <c r="S19">
        <v>9</v>
      </c>
      <c r="T19">
        <v>18</v>
      </c>
      <c r="U19">
        <v>28</v>
      </c>
      <c r="V19">
        <v>35</v>
      </c>
      <c r="W19">
        <v>40</v>
      </c>
      <c r="X19">
        <v>44</v>
      </c>
      <c r="Y19">
        <v>47</v>
      </c>
      <c r="Z19">
        <v>50</v>
      </c>
      <c r="AA19">
        <v>50</v>
      </c>
    </row>
    <row r="20" spans="1:27" ht="12.75">
      <c r="A20" t="s">
        <v>13</v>
      </c>
      <c r="B20" t="s">
        <v>15</v>
      </c>
      <c r="C20">
        <v>51</v>
      </c>
      <c r="D20">
        <v>55</v>
      </c>
      <c r="E20">
        <v>56</v>
      </c>
      <c r="F20">
        <v>56</v>
      </c>
      <c r="G20">
        <v>52</v>
      </c>
      <c r="H20">
        <v>53</v>
      </c>
      <c r="I20">
        <v>55</v>
      </c>
      <c r="J20">
        <v>53</v>
      </c>
      <c r="K20">
        <v>50</v>
      </c>
      <c r="L20">
        <v>42</v>
      </c>
      <c r="M20">
        <v>33</v>
      </c>
      <c r="N20">
        <v>24</v>
      </c>
      <c r="O20">
        <v>13</v>
      </c>
      <c r="P20">
        <v>6.5</v>
      </c>
      <c r="Q20">
        <v>5.5</v>
      </c>
      <c r="R20">
        <v>6</v>
      </c>
      <c r="S20">
        <v>9.5</v>
      </c>
      <c r="T20">
        <v>18</v>
      </c>
      <c r="U20">
        <v>28</v>
      </c>
      <c r="V20">
        <v>34</v>
      </c>
      <c r="W20">
        <v>41</v>
      </c>
      <c r="X20">
        <v>44</v>
      </c>
      <c r="Y20">
        <v>47</v>
      </c>
      <c r="Z20">
        <v>49</v>
      </c>
      <c r="AA20">
        <v>50</v>
      </c>
    </row>
    <row r="21" spans="1:27" ht="12.75">
      <c r="A21" t="s">
        <v>14</v>
      </c>
      <c r="B21" t="s">
        <v>15</v>
      </c>
      <c r="C21">
        <v>54</v>
      </c>
      <c r="D21">
        <v>54</v>
      </c>
      <c r="E21">
        <v>53</v>
      </c>
      <c r="F21">
        <v>55</v>
      </c>
      <c r="G21">
        <v>56</v>
      </c>
      <c r="H21">
        <v>56</v>
      </c>
      <c r="I21">
        <v>55</v>
      </c>
      <c r="J21">
        <v>53</v>
      </c>
      <c r="K21">
        <v>48</v>
      </c>
      <c r="L21">
        <v>41</v>
      </c>
      <c r="M21">
        <v>33</v>
      </c>
      <c r="N21">
        <v>23</v>
      </c>
      <c r="O21">
        <v>13</v>
      </c>
      <c r="P21">
        <v>6</v>
      </c>
      <c r="Q21">
        <v>5.5</v>
      </c>
      <c r="R21">
        <v>6</v>
      </c>
      <c r="S21">
        <v>11</v>
      </c>
      <c r="T21">
        <v>21</v>
      </c>
      <c r="U21">
        <v>31</v>
      </c>
      <c r="V21">
        <v>36</v>
      </c>
      <c r="W21">
        <v>41</v>
      </c>
      <c r="X21">
        <v>44</v>
      </c>
      <c r="Y21">
        <v>47</v>
      </c>
      <c r="Z21">
        <v>48</v>
      </c>
      <c r="AA21">
        <v>49</v>
      </c>
    </row>
    <row r="22" spans="1:27" ht="12.75">
      <c r="A22" t="s">
        <v>18</v>
      </c>
      <c r="C22" s="4">
        <f>C18+C19+C20+C21-$Q18-$Q19-$Q20-$Q21</f>
        <v>192.39999999999998</v>
      </c>
      <c r="D22" s="4">
        <f>D18+D19+D20+D21-$Q18-$Q19-$Q20-$Q21</f>
        <v>195.39999999999998</v>
      </c>
      <c r="E22" s="4">
        <f aca="true" t="shared" si="11" ref="E22:M22">E18+E19+E20+E21-$Q18-$Q19-$Q20-$Q21</f>
        <v>194.39999999999998</v>
      </c>
      <c r="F22" s="4">
        <f t="shared" si="11"/>
        <v>199.39999999999998</v>
      </c>
      <c r="G22" s="4">
        <f t="shared" si="11"/>
        <v>197.39999999999998</v>
      </c>
      <c r="H22" s="4">
        <f t="shared" si="11"/>
        <v>197.39999999999998</v>
      </c>
      <c r="I22" s="4">
        <f t="shared" si="11"/>
        <v>198.39999999999998</v>
      </c>
      <c r="J22" s="4">
        <f t="shared" si="11"/>
        <v>193.39999999999998</v>
      </c>
      <c r="K22" s="4">
        <f t="shared" si="11"/>
        <v>176.39999999999998</v>
      </c>
      <c r="L22" s="4">
        <f t="shared" si="11"/>
        <v>142.39999999999998</v>
      </c>
      <c r="M22" s="4">
        <f t="shared" si="11"/>
        <v>109.4</v>
      </c>
      <c r="N22" s="4">
        <f aca="true" t="shared" si="12" ref="N22:AA22">N18+N19+N20+N21-$Q18-$Q19-$Q20-$Q21</f>
        <v>71.4</v>
      </c>
      <c r="O22" s="4">
        <f t="shared" si="12"/>
        <v>29.400000000000006</v>
      </c>
      <c r="P22" s="4">
        <f t="shared" si="12"/>
        <v>3.6999999999999993</v>
      </c>
      <c r="Q22" s="4">
        <f t="shared" si="12"/>
        <v>0</v>
      </c>
      <c r="R22" s="4">
        <f t="shared" si="12"/>
        <v>2.6999999999999993</v>
      </c>
      <c r="S22" s="4">
        <f t="shared" si="12"/>
        <v>18.900000000000002</v>
      </c>
      <c r="T22" s="4">
        <f t="shared" si="12"/>
        <v>55.400000000000006</v>
      </c>
      <c r="U22" s="4">
        <f t="shared" si="12"/>
        <v>94.4</v>
      </c>
      <c r="V22" s="4">
        <f t="shared" si="12"/>
        <v>119.39999999999998</v>
      </c>
      <c r="W22" s="4">
        <f t="shared" si="12"/>
        <v>141.39999999999998</v>
      </c>
      <c r="X22" s="4">
        <f t="shared" si="12"/>
        <v>155.39999999999998</v>
      </c>
      <c r="Y22" s="4">
        <f t="shared" si="12"/>
        <v>167.39999999999998</v>
      </c>
      <c r="Z22" s="4">
        <f t="shared" si="12"/>
        <v>175.39999999999998</v>
      </c>
      <c r="AA22" s="4">
        <f t="shared" si="12"/>
        <v>178.39999999999998</v>
      </c>
    </row>
    <row r="23" spans="1:27" ht="12.75">
      <c r="A23" t="s">
        <v>20</v>
      </c>
      <c r="C23">
        <f aca="true" t="shared" si="13" ref="C23:AA23">C22+C11+C12-$Q11-$Q12</f>
        <v>337.99999999999994</v>
      </c>
      <c r="D23">
        <f t="shared" si="13"/>
        <v>338.99999999999994</v>
      </c>
      <c r="E23">
        <f t="shared" si="13"/>
        <v>288.99999999999994</v>
      </c>
      <c r="F23">
        <f t="shared" si="13"/>
        <v>292.99999999999994</v>
      </c>
      <c r="G23">
        <f t="shared" si="13"/>
        <v>292.99999999999994</v>
      </c>
      <c r="H23">
        <f t="shared" si="13"/>
        <v>292.99999999999994</v>
      </c>
      <c r="I23">
        <f t="shared" si="13"/>
        <v>292.99999999999994</v>
      </c>
      <c r="J23">
        <f t="shared" si="13"/>
        <v>284.99999999999994</v>
      </c>
      <c r="K23">
        <f t="shared" si="13"/>
        <v>254.99999999999994</v>
      </c>
      <c r="L23">
        <f t="shared" si="13"/>
        <v>203.99999999999997</v>
      </c>
      <c r="M23">
        <f t="shared" si="13"/>
        <v>157</v>
      </c>
      <c r="N23">
        <f t="shared" si="13"/>
        <v>100.00000000000001</v>
      </c>
      <c r="O23">
        <f t="shared" si="13"/>
        <v>39.50000000000001</v>
      </c>
      <c r="P23">
        <f t="shared" si="13"/>
        <v>4.1000000000000005</v>
      </c>
      <c r="Q23">
        <f t="shared" si="13"/>
        <v>0</v>
      </c>
      <c r="R23">
        <f t="shared" si="13"/>
        <v>3.8</v>
      </c>
      <c r="S23">
        <f t="shared" si="13"/>
        <v>28.500000000000004</v>
      </c>
      <c r="T23">
        <f t="shared" si="13"/>
        <v>83.00000000000001</v>
      </c>
      <c r="U23">
        <f t="shared" si="13"/>
        <v>141</v>
      </c>
      <c r="V23">
        <f t="shared" si="13"/>
        <v>177.99999999999997</v>
      </c>
      <c r="W23">
        <f t="shared" si="13"/>
        <v>211.99999999999997</v>
      </c>
      <c r="X23">
        <f t="shared" si="13"/>
        <v>233.99999999999997</v>
      </c>
      <c r="Y23">
        <f t="shared" si="13"/>
        <v>251.99999999999994</v>
      </c>
      <c r="Z23">
        <f t="shared" si="13"/>
        <v>262.99999999999994</v>
      </c>
      <c r="AA23">
        <f t="shared" si="13"/>
        <v>268.99999999999994</v>
      </c>
    </row>
    <row r="24" spans="1:27" ht="12.75">
      <c r="A24" t="s">
        <v>39</v>
      </c>
      <c r="C24">
        <f>(C18-$Q18+C19-$Q19+C20-$Q20+C21-$Q21)/4</f>
        <v>48.1</v>
      </c>
      <c r="D24">
        <f aca="true" t="shared" si="14" ref="D24:AA24">(D18-$Q18+D19-$Q19+D20-$Q20+D21-$Q21)/4</f>
        <v>48.85</v>
      </c>
      <c r="E24">
        <f t="shared" si="14"/>
        <v>48.6</v>
      </c>
      <c r="F24">
        <f t="shared" si="14"/>
        <v>49.85</v>
      </c>
      <c r="G24">
        <f t="shared" si="14"/>
        <v>49.35</v>
      </c>
      <c r="H24">
        <f t="shared" si="14"/>
        <v>49.35</v>
      </c>
      <c r="I24">
        <f t="shared" si="14"/>
        <v>49.6</v>
      </c>
      <c r="J24">
        <f t="shared" si="14"/>
        <v>48.35</v>
      </c>
      <c r="K24">
        <f t="shared" si="14"/>
        <v>44.1</v>
      </c>
      <c r="L24">
        <f t="shared" si="14"/>
        <v>35.6</v>
      </c>
      <c r="M24">
        <f t="shared" si="14"/>
        <v>27.35</v>
      </c>
      <c r="N24">
        <f t="shared" si="14"/>
        <v>17.85</v>
      </c>
      <c r="O24">
        <f t="shared" si="14"/>
        <v>7.35</v>
      </c>
      <c r="P24">
        <f t="shared" si="14"/>
        <v>0.9249999999999998</v>
      </c>
      <c r="Q24">
        <f t="shared" si="14"/>
        <v>0</v>
      </c>
      <c r="R24">
        <f t="shared" si="14"/>
        <v>0.6749999999999998</v>
      </c>
      <c r="S24">
        <f t="shared" si="14"/>
        <v>4.725</v>
      </c>
      <c r="T24">
        <f t="shared" si="14"/>
        <v>13.850000000000001</v>
      </c>
      <c r="U24">
        <f>(U18-$Q18+U19-$Q19+U20-$Q20+U21-$Q21)/4</f>
        <v>23.6</v>
      </c>
      <c r="V24">
        <f t="shared" si="14"/>
        <v>29.85</v>
      </c>
      <c r="W24">
        <f t="shared" si="14"/>
        <v>35.35</v>
      </c>
      <c r="X24">
        <f t="shared" si="14"/>
        <v>38.85</v>
      </c>
      <c r="Y24">
        <f t="shared" si="14"/>
        <v>41.85</v>
      </c>
      <c r="Z24">
        <f t="shared" si="14"/>
        <v>43.85</v>
      </c>
      <c r="AA24">
        <f t="shared" si="14"/>
        <v>44.6</v>
      </c>
    </row>
    <row r="60" ht="12.75">
      <c r="R60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16.421875" style="0" bestFit="1" customWidth="1"/>
    <col min="2" max="2" width="5.8515625" style="0" bestFit="1" customWidth="1"/>
    <col min="3" max="3" width="4.00390625" style="0" bestFit="1" customWidth="1"/>
  </cols>
  <sheetData>
    <row r="1" spans="1:2" ht="12.75">
      <c r="A1" t="s">
        <v>0</v>
      </c>
      <c r="B1" t="s">
        <v>27</v>
      </c>
    </row>
    <row r="2" ht="12.75">
      <c r="A2" t="s">
        <v>33</v>
      </c>
    </row>
    <row r="3" spans="1:29" ht="12.75">
      <c r="A3" t="s">
        <v>37</v>
      </c>
      <c r="B3" t="s">
        <v>7</v>
      </c>
      <c r="D3">
        <v>10.46</v>
      </c>
      <c r="E3">
        <v>10.48</v>
      </c>
      <c r="F3">
        <v>10.5</v>
      </c>
      <c r="G3">
        <v>10.52</v>
      </c>
      <c r="H3">
        <v>10.54</v>
      </c>
      <c r="I3">
        <v>10.56</v>
      </c>
      <c r="J3">
        <v>10.58</v>
      </c>
      <c r="K3">
        <v>10.6</v>
      </c>
      <c r="L3">
        <v>10.62</v>
      </c>
      <c r="M3">
        <v>10.64</v>
      </c>
      <c r="N3">
        <v>10.66</v>
      </c>
      <c r="O3">
        <v>10.68</v>
      </c>
      <c r="P3">
        <v>10.7</v>
      </c>
      <c r="Q3">
        <v>10.72</v>
      </c>
      <c r="R3">
        <v>10.74</v>
      </c>
      <c r="S3">
        <v>10.76</v>
      </c>
      <c r="T3">
        <v>10.78</v>
      </c>
      <c r="U3">
        <v>10.8</v>
      </c>
      <c r="V3">
        <v>10.82</v>
      </c>
      <c r="W3">
        <v>10.84</v>
      </c>
      <c r="X3">
        <v>10.86</v>
      </c>
      <c r="Y3">
        <v>10.88</v>
      </c>
      <c r="Z3">
        <v>10.9</v>
      </c>
      <c r="AA3">
        <v>10.92</v>
      </c>
      <c r="AB3">
        <v>10.94</v>
      </c>
      <c r="AC3">
        <v>10.96</v>
      </c>
    </row>
    <row r="4" spans="1:29" ht="12.75">
      <c r="A4" t="s">
        <v>4</v>
      </c>
      <c r="B4" t="s">
        <v>21</v>
      </c>
      <c r="C4">
        <v>5.9</v>
      </c>
      <c r="D4">
        <v>52</v>
      </c>
      <c r="E4">
        <v>50</v>
      </c>
      <c r="F4">
        <v>45</v>
      </c>
      <c r="G4">
        <v>41</v>
      </c>
      <c r="H4">
        <v>37</v>
      </c>
      <c r="I4">
        <v>33</v>
      </c>
      <c r="J4">
        <v>29</v>
      </c>
      <c r="K4">
        <v>23.5</v>
      </c>
      <c r="L4">
        <v>18.5</v>
      </c>
      <c r="M4">
        <v>13</v>
      </c>
      <c r="N4">
        <v>9</v>
      </c>
      <c r="O4">
        <v>7</v>
      </c>
      <c r="P4">
        <v>6</v>
      </c>
      <c r="Q4">
        <v>5.8</v>
      </c>
      <c r="R4">
        <v>5.9</v>
      </c>
      <c r="S4">
        <v>6.5</v>
      </c>
      <c r="T4">
        <v>8</v>
      </c>
      <c r="U4">
        <v>11.5</v>
      </c>
      <c r="V4">
        <v>16</v>
      </c>
      <c r="W4">
        <v>21</v>
      </c>
      <c r="X4">
        <v>25</v>
      </c>
      <c r="Y4">
        <v>30</v>
      </c>
      <c r="Z4">
        <v>33</v>
      </c>
      <c r="AA4">
        <v>36</v>
      </c>
      <c r="AB4">
        <v>39</v>
      </c>
      <c r="AC4">
        <v>40.5</v>
      </c>
    </row>
    <row r="5" spans="1:29" ht="12.75">
      <c r="A5" t="s">
        <v>6</v>
      </c>
      <c r="D5">
        <f>D4-$P$4</f>
        <v>46</v>
      </c>
      <c r="E5">
        <f aca="true" t="shared" si="0" ref="E5:AC5">E4-$P$4</f>
        <v>44</v>
      </c>
      <c r="F5">
        <f t="shared" si="0"/>
        <v>39</v>
      </c>
      <c r="G5">
        <f t="shared" si="0"/>
        <v>35</v>
      </c>
      <c r="H5">
        <f t="shared" si="0"/>
        <v>31</v>
      </c>
      <c r="I5">
        <f t="shared" si="0"/>
        <v>27</v>
      </c>
      <c r="J5">
        <f t="shared" si="0"/>
        <v>23</v>
      </c>
      <c r="K5">
        <f t="shared" si="0"/>
        <v>17.5</v>
      </c>
      <c r="L5">
        <f t="shared" si="0"/>
        <v>12.5</v>
      </c>
      <c r="M5">
        <f t="shared" si="0"/>
        <v>7</v>
      </c>
      <c r="N5">
        <f t="shared" si="0"/>
        <v>3</v>
      </c>
      <c r="O5">
        <f t="shared" si="0"/>
        <v>1</v>
      </c>
      <c r="P5">
        <f t="shared" si="0"/>
        <v>0</v>
      </c>
      <c r="Q5">
        <f t="shared" si="0"/>
        <v>-0.20000000000000018</v>
      </c>
      <c r="R5">
        <f t="shared" si="0"/>
        <v>-0.09999999999999964</v>
      </c>
      <c r="S5">
        <f t="shared" si="0"/>
        <v>0.5</v>
      </c>
      <c r="T5">
        <f t="shared" si="0"/>
        <v>2</v>
      </c>
      <c r="U5">
        <f t="shared" si="0"/>
        <v>5.5</v>
      </c>
      <c r="V5">
        <f t="shared" si="0"/>
        <v>10</v>
      </c>
      <c r="W5">
        <f t="shared" si="0"/>
        <v>15</v>
      </c>
      <c r="X5">
        <f t="shared" si="0"/>
        <v>19</v>
      </c>
      <c r="Y5">
        <f t="shared" si="0"/>
        <v>24</v>
      </c>
      <c r="Z5">
        <f t="shared" si="0"/>
        <v>27</v>
      </c>
      <c r="AA5">
        <f t="shared" si="0"/>
        <v>30</v>
      </c>
      <c r="AB5">
        <f t="shared" si="0"/>
        <v>33</v>
      </c>
      <c r="AC5">
        <f t="shared" si="0"/>
        <v>34.5</v>
      </c>
    </row>
    <row r="6" spans="1:29" ht="12.75">
      <c r="A6" t="s">
        <v>5</v>
      </c>
      <c r="B6" t="s">
        <v>22</v>
      </c>
      <c r="D6" s="1">
        <v>50</v>
      </c>
      <c r="E6">
        <v>47</v>
      </c>
      <c r="F6">
        <v>43</v>
      </c>
      <c r="G6">
        <v>40</v>
      </c>
      <c r="H6">
        <v>36</v>
      </c>
      <c r="I6">
        <v>33</v>
      </c>
      <c r="J6">
        <v>28.5</v>
      </c>
      <c r="K6">
        <v>24</v>
      </c>
      <c r="L6">
        <v>19</v>
      </c>
      <c r="M6">
        <v>14</v>
      </c>
      <c r="N6">
        <v>10.5</v>
      </c>
      <c r="O6">
        <v>7.5</v>
      </c>
      <c r="P6">
        <v>6.5</v>
      </c>
      <c r="Q6">
        <v>6.4</v>
      </c>
      <c r="R6">
        <v>6.2</v>
      </c>
      <c r="S6">
        <v>7</v>
      </c>
      <c r="T6">
        <v>9</v>
      </c>
      <c r="U6">
        <v>12</v>
      </c>
      <c r="V6">
        <v>16.5</v>
      </c>
      <c r="W6">
        <v>21.5</v>
      </c>
      <c r="X6">
        <v>26</v>
      </c>
      <c r="Y6">
        <v>30</v>
      </c>
      <c r="Z6">
        <v>34</v>
      </c>
      <c r="AA6">
        <v>36</v>
      </c>
      <c r="AB6">
        <v>39</v>
      </c>
      <c r="AC6">
        <v>41</v>
      </c>
    </row>
    <row r="7" spans="1:29" ht="12.75">
      <c r="A7" t="s">
        <v>6</v>
      </c>
      <c r="D7" s="1">
        <f>D6-$P$6</f>
        <v>43.5</v>
      </c>
      <c r="E7" s="1">
        <f aca="true" t="shared" si="1" ref="E7:M7">E6-$P$6</f>
        <v>40.5</v>
      </c>
      <c r="F7" s="1">
        <f t="shared" si="1"/>
        <v>36.5</v>
      </c>
      <c r="G7" s="1">
        <f t="shared" si="1"/>
        <v>33.5</v>
      </c>
      <c r="H7" s="1">
        <f t="shared" si="1"/>
        <v>29.5</v>
      </c>
      <c r="I7" s="1">
        <f t="shared" si="1"/>
        <v>26.5</v>
      </c>
      <c r="J7" s="1">
        <f t="shared" si="1"/>
        <v>22</v>
      </c>
      <c r="K7" s="1">
        <f t="shared" si="1"/>
        <v>17.5</v>
      </c>
      <c r="L7" s="1">
        <f t="shared" si="1"/>
        <v>12.5</v>
      </c>
      <c r="M7" s="1">
        <f t="shared" si="1"/>
        <v>7.5</v>
      </c>
      <c r="N7" s="1">
        <f aca="true" t="shared" si="2" ref="N7:AC7">N6-$P$6</f>
        <v>4</v>
      </c>
      <c r="O7" s="1">
        <f t="shared" si="2"/>
        <v>1</v>
      </c>
      <c r="P7" s="1">
        <f t="shared" si="2"/>
        <v>0</v>
      </c>
      <c r="Q7" s="1">
        <f t="shared" si="2"/>
        <v>-0.09999999999999964</v>
      </c>
      <c r="R7" s="1">
        <f t="shared" si="2"/>
        <v>-0.2999999999999998</v>
      </c>
      <c r="S7" s="1">
        <f t="shared" si="2"/>
        <v>0.5</v>
      </c>
      <c r="T7" s="1">
        <f t="shared" si="2"/>
        <v>2.5</v>
      </c>
      <c r="U7" s="1">
        <f t="shared" si="2"/>
        <v>5.5</v>
      </c>
      <c r="V7" s="1">
        <f t="shared" si="2"/>
        <v>10</v>
      </c>
      <c r="W7" s="1">
        <f t="shared" si="2"/>
        <v>15</v>
      </c>
      <c r="X7" s="1">
        <f t="shared" si="2"/>
        <v>19.5</v>
      </c>
      <c r="Y7" s="1">
        <f t="shared" si="2"/>
        <v>23.5</v>
      </c>
      <c r="Z7" s="1">
        <f t="shared" si="2"/>
        <v>27.5</v>
      </c>
      <c r="AA7" s="1">
        <f t="shared" si="2"/>
        <v>29.5</v>
      </c>
      <c r="AB7" s="1">
        <f t="shared" si="2"/>
        <v>32.5</v>
      </c>
      <c r="AC7" s="1">
        <f t="shared" si="2"/>
        <v>34.5</v>
      </c>
    </row>
    <row r="8" spans="1:29" ht="12.75">
      <c r="A8" t="s">
        <v>19</v>
      </c>
      <c r="B8" s="1" t="s">
        <v>8</v>
      </c>
      <c r="D8">
        <f>D5+D7</f>
        <v>89.5</v>
      </c>
      <c r="E8">
        <f aca="true" t="shared" si="3" ref="E8:AC8">E5+E7</f>
        <v>84.5</v>
      </c>
      <c r="F8">
        <f t="shared" si="3"/>
        <v>75.5</v>
      </c>
      <c r="G8">
        <f t="shared" si="3"/>
        <v>68.5</v>
      </c>
      <c r="H8">
        <f t="shared" si="3"/>
        <v>60.5</v>
      </c>
      <c r="I8">
        <f t="shared" si="3"/>
        <v>53.5</v>
      </c>
      <c r="J8">
        <f t="shared" si="3"/>
        <v>45</v>
      </c>
      <c r="K8">
        <f t="shared" si="3"/>
        <v>35</v>
      </c>
      <c r="L8">
        <f t="shared" si="3"/>
        <v>25</v>
      </c>
      <c r="M8">
        <f t="shared" si="3"/>
        <v>14.5</v>
      </c>
      <c r="N8">
        <f t="shared" si="3"/>
        <v>7</v>
      </c>
      <c r="O8">
        <f t="shared" si="3"/>
        <v>2</v>
      </c>
      <c r="P8">
        <f t="shared" si="3"/>
        <v>0</v>
      </c>
      <c r="Q8">
        <f t="shared" si="3"/>
        <v>-0.2999999999999998</v>
      </c>
      <c r="R8">
        <f t="shared" si="3"/>
        <v>-0.39999999999999947</v>
      </c>
      <c r="S8">
        <f t="shared" si="3"/>
        <v>1</v>
      </c>
      <c r="T8">
        <f t="shared" si="3"/>
        <v>4.5</v>
      </c>
      <c r="U8">
        <f t="shared" si="3"/>
        <v>11</v>
      </c>
      <c r="V8">
        <f t="shared" si="3"/>
        <v>20</v>
      </c>
      <c r="W8">
        <f t="shared" si="3"/>
        <v>30</v>
      </c>
      <c r="X8">
        <f t="shared" si="3"/>
        <v>38.5</v>
      </c>
      <c r="Y8">
        <f t="shared" si="3"/>
        <v>47.5</v>
      </c>
      <c r="Z8">
        <f t="shared" si="3"/>
        <v>54.5</v>
      </c>
      <c r="AA8">
        <f t="shared" si="3"/>
        <v>59.5</v>
      </c>
      <c r="AB8">
        <f t="shared" si="3"/>
        <v>65.5</v>
      </c>
      <c r="AC8">
        <f t="shared" si="3"/>
        <v>69</v>
      </c>
    </row>
    <row r="10" spans="1:29" ht="12.75">
      <c r="A10" t="s">
        <v>34</v>
      </c>
      <c r="B10" t="s">
        <v>7</v>
      </c>
      <c r="D10">
        <v>10.46</v>
      </c>
      <c r="E10">
        <v>10.48</v>
      </c>
      <c r="F10">
        <v>10.5</v>
      </c>
      <c r="G10">
        <v>10.52</v>
      </c>
      <c r="H10">
        <v>10.54</v>
      </c>
      <c r="I10">
        <v>10.56</v>
      </c>
      <c r="J10">
        <v>10.58</v>
      </c>
      <c r="K10">
        <v>10.6</v>
      </c>
      <c r="L10">
        <v>10.62</v>
      </c>
      <c r="M10">
        <v>10.64</v>
      </c>
      <c r="N10">
        <v>10.66</v>
      </c>
      <c r="O10">
        <v>10.68</v>
      </c>
      <c r="P10">
        <v>10.7</v>
      </c>
      <c r="Q10">
        <v>10.72</v>
      </c>
      <c r="R10">
        <v>10.74</v>
      </c>
      <c r="S10">
        <v>10.76</v>
      </c>
      <c r="T10">
        <v>10.78</v>
      </c>
      <c r="U10">
        <v>10.8</v>
      </c>
      <c r="V10">
        <v>10.82</v>
      </c>
      <c r="W10">
        <v>10.84</v>
      </c>
      <c r="X10">
        <v>10.86</v>
      </c>
      <c r="Y10">
        <v>10.88</v>
      </c>
      <c r="Z10">
        <v>10.9</v>
      </c>
      <c r="AA10">
        <v>10.92</v>
      </c>
      <c r="AB10">
        <v>10.94</v>
      </c>
      <c r="AC10">
        <v>10.96</v>
      </c>
    </row>
    <row r="11" spans="1:29" ht="12.75">
      <c r="A11" t="s">
        <v>9</v>
      </c>
      <c r="B11" t="s">
        <v>28</v>
      </c>
      <c r="D11">
        <v>56</v>
      </c>
      <c r="E11">
        <v>56</v>
      </c>
      <c r="F11">
        <v>56</v>
      </c>
      <c r="G11">
        <v>54</v>
      </c>
      <c r="H11">
        <v>49</v>
      </c>
      <c r="I11">
        <v>44</v>
      </c>
      <c r="J11">
        <v>37.5</v>
      </c>
      <c r="K11">
        <v>31</v>
      </c>
      <c r="L11">
        <v>24</v>
      </c>
      <c r="M11">
        <v>16</v>
      </c>
      <c r="N11">
        <v>9.5</v>
      </c>
      <c r="O11">
        <v>6.7</v>
      </c>
      <c r="P11">
        <v>6.5</v>
      </c>
      <c r="Q11">
        <v>7</v>
      </c>
      <c r="R11">
        <v>8.5</v>
      </c>
      <c r="S11">
        <v>13.5</v>
      </c>
      <c r="T11">
        <v>22</v>
      </c>
      <c r="U11">
        <v>29.5</v>
      </c>
      <c r="V11">
        <v>35</v>
      </c>
      <c r="W11">
        <v>45</v>
      </c>
      <c r="X11">
        <v>54</v>
      </c>
      <c r="Y11">
        <v>49</v>
      </c>
      <c r="Z11">
        <v>49</v>
      </c>
      <c r="AA11">
        <v>50</v>
      </c>
      <c r="AB11">
        <v>51</v>
      </c>
      <c r="AC11">
        <v>52</v>
      </c>
    </row>
    <row r="12" spans="1:29" ht="12.75">
      <c r="A12" t="s">
        <v>6</v>
      </c>
      <c r="D12">
        <f>D11-$P$11</f>
        <v>49.5</v>
      </c>
      <c r="E12">
        <f aca="true" t="shared" si="4" ref="E12:AC12">E11-$P$11</f>
        <v>49.5</v>
      </c>
      <c r="F12">
        <f t="shared" si="4"/>
        <v>49.5</v>
      </c>
      <c r="G12">
        <f t="shared" si="4"/>
        <v>47.5</v>
      </c>
      <c r="H12">
        <f t="shared" si="4"/>
        <v>42.5</v>
      </c>
      <c r="I12">
        <f t="shared" si="4"/>
        <v>37.5</v>
      </c>
      <c r="J12">
        <f t="shared" si="4"/>
        <v>31</v>
      </c>
      <c r="K12">
        <f t="shared" si="4"/>
        <v>24.5</v>
      </c>
      <c r="L12">
        <f t="shared" si="4"/>
        <v>17.5</v>
      </c>
      <c r="M12">
        <f t="shared" si="4"/>
        <v>9.5</v>
      </c>
      <c r="N12">
        <f t="shared" si="4"/>
        <v>3</v>
      </c>
      <c r="O12">
        <f t="shared" si="4"/>
        <v>0.20000000000000018</v>
      </c>
      <c r="P12">
        <f t="shared" si="4"/>
        <v>0</v>
      </c>
      <c r="Q12">
        <f t="shared" si="4"/>
        <v>0.5</v>
      </c>
      <c r="R12">
        <f t="shared" si="4"/>
        <v>2</v>
      </c>
      <c r="S12">
        <f t="shared" si="4"/>
        <v>7</v>
      </c>
      <c r="T12">
        <f t="shared" si="4"/>
        <v>15.5</v>
      </c>
      <c r="U12">
        <f t="shared" si="4"/>
        <v>23</v>
      </c>
      <c r="V12">
        <f t="shared" si="4"/>
        <v>28.5</v>
      </c>
      <c r="W12">
        <f t="shared" si="4"/>
        <v>38.5</v>
      </c>
      <c r="X12">
        <f t="shared" si="4"/>
        <v>47.5</v>
      </c>
      <c r="Y12">
        <f t="shared" si="4"/>
        <v>42.5</v>
      </c>
      <c r="Z12">
        <f t="shared" si="4"/>
        <v>42.5</v>
      </c>
      <c r="AA12">
        <f t="shared" si="4"/>
        <v>43.5</v>
      </c>
      <c r="AB12">
        <f t="shared" si="4"/>
        <v>44.5</v>
      </c>
      <c r="AC12">
        <f t="shared" si="4"/>
        <v>45.5</v>
      </c>
    </row>
    <row r="13" spans="1:29" ht="12.75">
      <c r="A13" t="s">
        <v>10</v>
      </c>
      <c r="B13" t="s">
        <v>29</v>
      </c>
      <c r="D13">
        <v>56</v>
      </c>
      <c r="E13">
        <v>56</v>
      </c>
      <c r="F13">
        <v>56</v>
      </c>
      <c r="G13">
        <v>54</v>
      </c>
      <c r="H13">
        <v>48</v>
      </c>
      <c r="I13">
        <v>42</v>
      </c>
      <c r="J13">
        <v>36</v>
      </c>
      <c r="K13">
        <v>30</v>
      </c>
      <c r="L13">
        <v>23</v>
      </c>
      <c r="M13">
        <v>14.5</v>
      </c>
      <c r="N13">
        <v>8.5</v>
      </c>
      <c r="O13">
        <v>6</v>
      </c>
      <c r="P13">
        <v>6</v>
      </c>
      <c r="Q13">
        <v>6.4</v>
      </c>
      <c r="R13">
        <v>8.5</v>
      </c>
      <c r="S13">
        <v>14.5</v>
      </c>
      <c r="T13">
        <v>23.5</v>
      </c>
      <c r="U13">
        <v>30</v>
      </c>
      <c r="V13">
        <v>34</v>
      </c>
      <c r="W13">
        <v>43</v>
      </c>
      <c r="X13">
        <v>55</v>
      </c>
      <c r="Y13">
        <v>49</v>
      </c>
      <c r="Z13">
        <v>49</v>
      </c>
      <c r="AA13">
        <v>49</v>
      </c>
      <c r="AB13">
        <v>50</v>
      </c>
      <c r="AC13">
        <v>51</v>
      </c>
    </row>
    <row r="14" spans="1:29" ht="12.75">
      <c r="A14" t="s">
        <v>6</v>
      </c>
      <c r="D14">
        <f>D13-$P$13</f>
        <v>50</v>
      </c>
      <c r="E14">
        <f aca="true" t="shared" si="5" ref="E14:AC14">E13-$P$13</f>
        <v>50</v>
      </c>
      <c r="F14">
        <f t="shared" si="5"/>
        <v>50</v>
      </c>
      <c r="G14">
        <f t="shared" si="5"/>
        <v>48</v>
      </c>
      <c r="H14">
        <f t="shared" si="5"/>
        <v>42</v>
      </c>
      <c r="I14">
        <f t="shared" si="5"/>
        <v>36</v>
      </c>
      <c r="J14">
        <f t="shared" si="5"/>
        <v>30</v>
      </c>
      <c r="K14">
        <f t="shared" si="5"/>
        <v>24</v>
      </c>
      <c r="L14">
        <f t="shared" si="5"/>
        <v>17</v>
      </c>
      <c r="M14">
        <f t="shared" si="5"/>
        <v>8.5</v>
      </c>
      <c r="N14">
        <f t="shared" si="5"/>
        <v>2.5</v>
      </c>
      <c r="O14">
        <f t="shared" si="5"/>
        <v>0</v>
      </c>
      <c r="P14">
        <f t="shared" si="5"/>
        <v>0</v>
      </c>
      <c r="Q14">
        <f t="shared" si="5"/>
        <v>0.40000000000000036</v>
      </c>
      <c r="R14">
        <f t="shared" si="5"/>
        <v>2.5</v>
      </c>
      <c r="S14">
        <f t="shared" si="5"/>
        <v>8.5</v>
      </c>
      <c r="T14">
        <f t="shared" si="5"/>
        <v>17.5</v>
      </c>
      <c r="U14">
        <f t="shared" si="5"/>
        <v>24</v>
      </c>
      <c r="V14">
        <f t="shared" si="5"/>
        <v>28</v>
      </c>
      <c r="W14">
        <f t="shared" si="5"/>
        <v>37</v>
      </c>
      <c r="X14">
        <f t="shared" si="5"/>
        <v>49</v>
      </c>
      <c r="Y14">
        <f t="shared" si="5"/>
        <v>43</v>
      </c>
      <c r="Z14">
        <f t="shared" si="5"/>
        <v>43</v>
      </c>
      <c r="AA14">
        <f t="shared" si="5"/>
        <v>43</v>
      </c>
      <c r="AB14">
        <f t="shared" si="5"/>
        <v>44</v>
      </c>
      <c r="AC14">
        <f t="shared" si="5"/>
        <v>45</v>
      </c>
    </row>
    <row r="15" spans="1:29" ht="12.75">
      <c r="A15" t="s">
        <v>17</v>
      </c>
      <c r="D15">
        <f>D12+D14</f>
        <v>99.5</v>
      </c>
      <c r="E15">
        <f aca="true" t="shared" si="6" ref="E15:AC15">E12+E14</f>
        <v>99.5</v>
      </c>
      <c r="F15">
        <f t="shared" si="6"/>
        <v>99.5</v>
      </c>
      <c r="G15">
        <f t="shared" si="6"/>
        <v>95.5</v>
      </c>
      <c r="H15">
        <f t="shared" si="6"/>
        <v>84.5</v>
      </c>
      <c r="I15">
        <f t="shared" si="6"/>
        <v>73.5</v>
      </c>
      <c r="J15">
        <f t="shared" si="6"/>
        <v>61</v>
      </c>
      <c r="K15">
        <f t="shared" si="6"/>
        <v>48.5</v>
      </c>
      <c r="L15">
        <f t="shared" si="6"/>
        <v>34.5</v>
      </c>
      <c r="M15">
        <f t="shared" si="6"/>
        <v>18</v>
      </c>
      <c r="N15">
        <f t="shared" si="6"/>
        <v>5.5</v>
      </c>
      <c r="O15">
        <f t="shared" si="6"/>
        <v>0.20000000000000018</v>
      </c>
      <c r="P15">
        <f t="shared" si="6"/>
        <v>0</v>
      </c>
      <c r="Q15">
        <f t="shared" si="6"/>
        <v>0.9000000000000004</v>
      </c>
      <c r="R15">
        <f t="shared" si="6"/>
        <v>4.5</v>
      </c>
      <c r="S15">
        <f t="shared" si="6"/>
        <v>15.5</v>
      </c>
      <c r="T15">
        <f t="shared" si="6"/>
        <v>33</v>
      </c>
      <c r="U15">
        <f t="shared" si="6"/>
        <v>47</v>
      </c>
      <c r="V15">
        <f t="shared" si="6"/>
        <v>56.5</v>
      </c>
      <c r="W15">
        <f t="shared" si="6"/>
        <v>75.5</v>
      </c>
      <c r="X15">
        <f t="shared" si="6"/>
        <v>96.5</v>
      </c>
      <c r="Y15">
        <f t="shared" si="6"/>
        <v>85.5</v>
      </c>
      <c r="Z15">
        <f t="shared" si="6"/>
        <v>85.5</v>
      </c>
      <c r="AA15">
        <f t="shared" si="6"/>
        <v>86.5</v>
      </c>
      <c r="AB15">
        <f t="shared" si="6"/>
        <v>88.5</v>
      </c>
      <c r="AC15">
        <f t="shared" si="6"/>
        <v>90.5</v>
      </c>
    </row>
    <row r="17" ht="12.75">
      <c r="A17" t="s">
        <v>34</v>
      </c>
    </row>
    <row r="18" spans="1:29" ht="12.75">
      <c r="A18" t="s">
        <v>36</v>
      </c>
      <c r="B18" t="s">
        <v>7</v>
      </c>
      <c r="D18">
        <v>10.46</v>
      </c>
      <c r="E18">
        <v>10.48</v>
      </c>
      <c r="F18">
        <v>10.5</v>
      </c>
      <c r="G18">
        <v>10.52</v>
      </c>
      <c r="H18">
        <v>10.54</v>
      </c>
      <c r="I18">
        <v>10.56</v>
      </c>
      <c r="J18">
        <v>10.58</v>
      </c>
      <c r="K18">
        <v>10.6</v>
      </c>
      <c r="L18">
        <v>10.62</v>
      </c>
      <c r="M18">
        <v>10.64</v>
      </c>
      <c r="N18">
        <v>10.66</v>
      </c>
      <c r="O18">
        <v>10.68</v>
      </c>
      <c r="P18">
        <v>10.7</v>
      </c>
      <c r="Q18">
        <v>10.72</v>
      </c>
      <c r="R18">
        <v>10.74</v>
      </c>
      <c r="S18">
        <v>10.76</v>
      </c>
      <c r="T18">
        <v>10.78</v>
      </c>
      <c r="U18">
        <v>10.8</v>
      </c>
      <c r="V18">
        <v>10.82</v>
      </c>
      <c r="W18">
        <v>10.84</v>
      </c>
      <c r="X18">
        <v>10.86</v>
      </c>
      <c r="Y18">
        <v>10.88</v>
      </c>
      <c r="Z18">
        <v>10.9</v>
      </c>
      <c r="AA18">
        <v>10.92</v>
      </c>
      <c r="AB18">
        <v>10.94</v>
      </c>
      <c r="AC18">
        <v>10.96</v>
      </c>
    </row>
    <row r="19" spans="1:29" ht="12.75">
      <c r="A19" t="s">
        <v>11</v>
      </c>
      <c r="B19" s="2" t="s">
        <v>23</v>
      </c>
      <c r="C19">
        <v>5.7</v>
      </c>
      <c r="D19">
        <v>55</v>
      </c>
      <c r="E19">
        <v>55</v>
      </c>
      <c r="F19">
        <v>55</v>
      </c>
      <c r="G19">
        <v>53</v>
      </c>
      <c r="H19">
        <v>50</v>
      </c>
      <c r="I19">
        <v>45</v>
      </c>
      <c r="J19">
        <v>39</v>
      </c>
      <c r="K19">
        <v>33</v>
      </c>
      <c r="L19">
        <v>26</v>
      </c>
      <c r="M19">
        <v>17.5</v>
      </c>
      <c r="N19">
        <v>10</v>
      </c>
      <c r="O19">
        <v>6.3</v>
      </c>
      <c r="P19">
        <v>5.7</v>
      </c>
      <c r="Q19">
        <v>6.4</v>
      </c>
      <c r="R19">
        <v>8.5</v>
      </c>
      <c r="S19">
        <v>13.5</v>
      </c>
      <c r="T19">
        <v>21.5</v>
      </c>
      <c r="U19">
        <v>29</v>
      </c>
      <c r="V19">
        <v>33</v>
      </c>
      <c r="W19">
        <v>38</v>
      </c>
      <c r="X19">
        <v>52</v>
      </c>
      <c r="Y19">
        <v>52</v>
      </c>
      <c r="Z19">
        <v>51</v>
      </c>
      <c r="AA19">
        <v>51</v>
      </c>
      <c r="AB19">
        <v>51</v>
      </c>
      <c r="AC19">
        <v>51</v>
      </c>
    </row>
    <row r="20" spans="1:29" ht="12.75">
      <c r="A20" t="s">
        <v>6</v>
      </c>
      <c r="B20" s="2"/>
      <c r="D20">
        <f>D19-$P$19</f>
        <v>49.3</v>
      </c>
      <c r="E20">
        <f aca="true" t="shared" si="7" ref="E20:AC20">E19-$P$19</f>
        <v>49.3</v>
      </c>
      <c r="F20">
        <f t="shared" si="7"/>
        <v>49.3</v>
      </c>
      <c r="G20">
        <f t="shared" si="7"/>
        <v>47.3</v>
      </c>
      <c r="H20">
        <f t="shared" si="7"/>
        <v>44.3</v>
      </c>
      <c r="I20">
        <f t="shared" si="7"/>
        <v>39.3</v>
      </c>
      <c r="J20">
        <f t="shared" si="7"/>
        <v>33.3</v>
      </c>
      <c r="K20">
        <f t="shared" si="7"/>
        <v>27.3</v>
      </c>
      <c r="L20">
        <f t="shared" si="7"/>
        <v>20.3</v>
      </c>
      <c r="M20">
        <f t="shared" si="7"/>
        <v>11.8</v>
      </c>
      <c r="N20">
        <f t="shared" si="7"/>
        <v>4.3</v>
      </c>
      <c r="O20">
        <f t="shared" si="7"/>
        <v>0.5999999999999996</v>
      </c>
      <c r="P20">
        <f t="shared" si="7"/>
        <v>0</v>
      </c>
      <c r="Q20">
        <f t="shared" si="7"/>
        <v>0.7000000000000002</v>
      </c>
      <c r="R20">
        <f t="shared" si="7"/>
        <v>2.8</v>
      </c>
      <c r="S20">
        <f t="shared" si="7"/>
        <v>7.8</v>
      </c>
      <c r="T20">
        <f t="shared" si="7"/>
        <v>15.8</v>
      </c>
      <c r="U20">
        <f t="shared" si="7"/>
        <v>23.3</v>
      </c>
      <c r="V20">
        <f t="shared" si="7"/>
        <v>27.3</v>
      </c>
      <c r="W20">
        <f t="shared" si="7"/>
        <v>32.3</v>
      </c>
      <c r="X20">
        <f t="shared" si="7"/>
        <v>46.3</v>
      </c>
      <c r="Y20">
        <f t="shared" si="7"/>
        <v>46.3</v>
      </c>
      <c r="Z20">
        <f t="shared" si="7"/>
        <v>45.3</v>
      </c>
      <c r="AA20">
        <f t="shared" si="7"/>
        <v>45.3</v>
      </c>
      <c r="AB20">
        <f t="shared" si="7"/>
        <v>45.3</v>
      </c>
      <c r="AC20">
        <f t="shared" si="7"/>
        <v>45.3</v>
      </c>
    </row>
    <row r="21" spans="1:29" ht="12.75">
      <c r="A21" t="s">
        <v>12</v>
      </c>
      <c r="B21" t="s">
        <v>24</v>
      </c>
      <c r="C21">
        <v>5.7</v>
      </c>
      <c r="D21">
        <v>53</v>
      </c>
      <c r="E21">
        <v>53</v>
      </c>
      <c r="F21">
        <v>53</v>
      </c>
      <c r="G21">
        <v>52</v>
      </c>
      <c r="H21">
        <v>48</v>
      </c>
      <c r="I21">
        <v>43</v>
      </c>
      <c r="J21">
        <v>38</v>
      </c>
      <c r="K21">
        <v>33</v>
      </c>
      <c r="L21">
        <v>25.5</v>
      </c>
      <c r="M21">
        <v>17.5</v>
      </c>
      <c r="N21">
        <v>10</v>
      </c>
      <c r="O21">
        <v>6.6</v>
      </c>
      <c r="P21">
        <v>5.7</v>
      </c>
      <c r="Q21">
        <v>6</v>
      </c>
      <c r="R21">
        <v>7.5</v>
      </c>
      <c r="S21">
        <v>12</v>
      </c>
      <c r="T21">
        <v>20</v>
      </c>
      <c r="U21">
        <v>28</v>
      </c>
      <c r="V21">
        <v>33</v>
      </c>
      <c r="W21">
        <v>37</v>
      </c>
      <c r="X21">
        <v>46</v>
      </c>
      <c r="Y21">
        <v>55</v>
      </c>
      <c r="Z21">
        <v>54</v>
      </c>
      <c r="AA21">
        <v>54</v>
      </c>
      <c r="AB21">
        <v>54</v>
      </c>
      <c r="AC21">
        <v>54</v>
      </c>
    </row>
    <row r="22" spans="1:29" ht="12.75">
      <c r="A22" t="s">
        <v>6</v>
      </c>
      <c r="D22">
        <f>D21-$P$21</f>
        <v>47.3</v>
      </c>
      <c r="E22">
        <f aca="true" t="shared" si="8" ref="E22:AC22">E21-$P$21</f>
        <v>47.3</v>
      </c>
      <c r="F22">
        <f t="shared" si="8"/>
        <v>47.3</v>
      </c>
      <c r="G22">
        <f t="shared" si="8"/>
        <v>46.3</v>
      </c>
      <c r="H22">
        <f t="shared" si="8"/>
        <v>42.3</v>
      </c>
      <c r="I22">
        <f t="shared" si="8"/>
        <v>37.3</v>
      </c>
      <c r="J22">
        <f t="shared" si="8"/>
        <v>32.3</v>
      </c>
      <c r="K22">
        <f t="shared" si="8"/>
        <v>27.3</v>
      </c>
      <c r="L22">
        <f t="shared" si="8"/>
        <v>19.8</v>
      </c>
      <c r="M22">
        <f t="shared" si="8"/>
        <v>11.8</v>
      </c>
      <c r="N22">
        <f t="shared" si="8"/>
        <v>4.3</v>
      </c>
      <c r="O22">
        <f t="shared" si="8"/>
        <v>0.8999999999999995</v>
      </c>
      <c r="P22">
        <f t="shared" si="8"/>
        <v>0</v>
      </c>
      <c r="Q22">
        <f t="shared" si="8"/>
        <v>0.2999999999999998</v>
      </c>
      <c r="R22">
        <f t="shared" si="8"/>
        <v>1.7999999999999998</v>
      </c>
      <c r="S22">
        <f t="shared" si="8"/>
        <v>6.3</v>
      </c>
      <c r="T22">
        <f t="shared" si="8"/>
        <v>14.3</v>
      </c>
      <c r="U22">
        <f t="shared" si="8"/>
        <v>22.3</v>
      </c>
      <c r="V22">
        <f t="shared" si="8"/>
        <v>27.3</v>
      </c>
      <c r="W22">
        <f t="shared" si="8"/>
        <v>31.3</v>
      </c>
      <c r="X22">
        <f t="shared" si="8"/>
        <v>40.3</v>
      </c>
      <c r="Y22">
        <f t="shared" si="8"/>
        <v>49.3</v>
      </c>
      <c r="Z22">
        <f t="shared" si="8"/>
        <v>48.3</v>
      </c>
      <c r="AA22">
        <f t="shared" si="8"/>
        <v>48.3</v>
      </c>
      <c r="AB22">
        <f t="shared" si="8"/>
        <v>48.3</v>
      </c>
      <c r="AC22">
        <f t="shared" si="8"/>
        <v>48.3</v>
      </c>
    </row>
    <row r="23" spans="1:29" ht="12.75">
      <c r="A23" t="s">
        <v>13</v>
      </c>
      <c r="B23" t="s">
        <v>25</v>
      </c>
      <c r="C23">
        <v>5.7</v>
      </c>
      <c r="D23">
        <v>55</v>
      </c>
      <c r="E23">
        <v>55</v>
      </c>
      <c r="F23">
        <v>55</v>
      </c>
      <c r="G23">
        <v>54</v>
      </c>
      <c r="H23">
        <v>51</v>
      </c>
      <c r="I23">
        <v>46</v>
      </c>
      <c r="J23">
        <v>40</v>
      </c>
      <c r="K23">
        <v>34</v>
      </c>
      <c r="L23">
        <v>28</v>
      </c>
      <c r="M23">
        <v>20</v>
      </c>
      <c r="N23">
        <v>12.5</v>
      </c>
      <c r="O23">
        <v>7.6</v>
      </c>
      <c r="P23">
        <v>6.4</v>
      </c>
      <c r="Q23">
        <v>7</v>
      </c>
      <c r="R23">
        <v>8.5</v>
      </c>
      <c r="S23">
        <v>12</v>
      </c>
      <c r="T23">
        <v>19.5</v>
      </c>
      <c r="U23">
        <v>27.5</v>
      </c>
      <c r="V23">
        <v>34</v>
      </c>
      <c r="W23">
        <v>40</v>
      </c>
      <c r="X23">
        <v>55</v>
      </c>
      <c r="Y23">
        <v>55</v>
      </c>
      <c r="Z23">
        <v>52</v>
      </c>
      <c r="AA23">
        <v>51</v>
      </c>
      <c r="AB23">
        <v>51</v>
      </c>
      <c r="AC23">
        <v>51</v>
      </c>
    </row>
    <row r="24" spans="1:29" ht="12.75">
      <c r="A24" t="s">
        <v>6</v>
      </c>
      <c r="D24">
        <f>D23-$P$23</f>
        <v>48.6</v>
      </c>
      <c r="E24">
        <f aca="true" t="shared" si="9" ref="E24:AC24">E23-$P$23</f>
        <v>48.6</v>
      </c>
      <c r="F24">
        <f t="shared" si="9"/>
        <v>48.6</v>
      </c>
      <c r="G24">
        <f t="shared" si="9"/>
        <v>47.6</v>
      </c>
      <c r="H24">
        <f t="shared" si="9"/>
        <v>44.6</v>
      </c>
      <c r="I24">
        <f t="shared" si="9"/>
        <v>39.6</v>
      </c>
      <c r="J24">
        <f t="shared" si="9"/>
        <v>33.6</v>
      </c>
      <c r="K24">
        <f t="shared" si="9"/>
        <v>27.6</v>
      </c>
      <c r="L24">
        <f t="shared" si="9"/>
        <v>21.6</v>
      </c>
      <c r="M24">
        <f t="shared" si="9"/>
        <v>13.6</v>
      </c>
      <c r="N24">
        <f t="shared" si="9"/>
        <v>6.1</v>
      </c>
      <c r="O24">
        <f t="shared" si="9"/>
        <v>1.1999999999999993</v>
      </c>
      <c r="P24">
        <f t="shared" si="9"/>
        <v>0</v>
      </c>
      <c r="Q24">
        <f t="shared" si="9"/>
        <v>0.5999999999999996</v>
      </c>
      <c r="R24">
        <f t="shared" si="9"/>
        <v>2.0999999999999996</v>
      </c>
      <c r="S24">
        <f t="shared" si="9"/>
        <v>5.6</v>
      </c>
      <c r="T24">
        <f t="shared" si="9"/>
        <v>13.1</v>
      </c>
      <c r="U24">
        <f t="shared" si="9"/>
        <v>21.1</v>
      </c>
      <c r="V24">
        <f t="shared" si="9"/>
        <v>27.6</v>
      </c>
      <c r="W24">
        <f t="shared" si="9"/>
        <v>33.6</v>
      </c>
      <c r="X24">
        <f t="shared" si="9"/>
        <v>48.6</v>
      </c>
      <c r="Y24">
        <f t="shared" si="9"/>
        <v>48.6</v>
      </c>
      <c r="Z24">
        <f t="shared" si="9"/>
        <v>45.6</v>
      </c>
      <c r="AA24">
        <f t="shared" si="9"/>
        <v>44.6</v>
      </c>
      <c r="AB24">
        <f t="shared" si="9"/>
        <v>44.6</v>
      </c>
      <c r="AC24">
        <f t="shared" si="9"/>
        <v>44.6</v>
      </c>
    </row>
    <row r="25" spans="1:29" ht="12.75">
      <c r="A25" t="s">
        <v>14</v>
      </c>
      <c r="B25" t="s">
        <v>26</v>
      </c>
      <c r="C25">
        <v>6</v>
      </c>
      <c r="D25">
        <v>54</v>
      </c>
      <c r="E25">
        <v>54</v>
      </c>
      <c r="F25">
        <v>53</v>
      </c>
      <c r="G25">
        <v>52</v>
      </c>
      <c r="H25">
        <v>48</v>
      </c>
      <c r="I25">
        <v>44</v>
      </c>
      <c r="J25">
        <v>39</v>
      </c>
      <c r="K25">
        <v>33</v>
      </c>
      <c r="L25">
        <v>27.5</v>
      </c>
      <c r="M25">
        <v>20</v>
      </c>
      <c r="N25">
        <v>12.5</v>
      </c>
      <c r="O25">
        <v>8</v>
      </c>
      <c r="P25">
        <v>6</v>
      </c>
      <c r="Q25">
        <v>5.8</v>
      </c>
      <c r="R25">
        <v>7</v>
      </c>
      <c r="S25">
        <v>11.5</v>
      </c>
      <c r="T25">
        <v>20.5</v>
      </c>
      <c r="U25">
        <v>28.5</v>
      </c>
      <c r="V25">
        <v>34</v>
      </c>
      <c r="W25">
        <v>40</v>
      </c>
      <c r="X25">
        <v>55</v>
      </c>
      <c r="Y25">
        <v>52</v>
      </c>
      <c r="Z25">
        <v>51</v>
      </c>
      <c r="AA25">
        <v>51</v>
      </c>
      <c r="AB25">
        <v>51</v>
      </c>
      <c r="AC25">
        <v>51</v>
      </c>
    </row>
    <row r="26" spans="1:29" ht="12.75">
      <c r="A26" t="s">
        <v>6</v>
      </c>
      <c r="D26">
        <f>D25-$P$25</f>
        <v>48</v>
      </c>
      <c r="E26">
        <f aca="true" t="shared" si="10" ref="E26:AC26">E25-$P$25</f>
        <v>48</v>
      </c>
      <c r="F26">
        <f t="shared" si="10"/>
        <v>47</v>
      </c>
      <c r="G26">
        <f t="shared" si="10"/>
        <v>46</v>
      </c>
      <c r="H26">
        <f t="shared" si="10"/>
        <v>42</v>
      </c>
      <c r="I26">
        <f t="shared" si="10"/>
        <v>38</v>
      </c>
      <c r="J26">
        <f t="shared" si="10"/>
        <v>33</v>
      </c>
      <c r="K26">
        <f t="shared" si="10"/>
        <v>27</v>
      </c>
      <c r="L26">
        <f t="shared" si="10"/>
        <v>21.5</v>
      </c>
      <c r="M26">
        <f t="shared" si="10"/>
        <v>14</v>
      </c>
      <c r="N26">
        <f t="shared" si="10"/>
        <v>6.5</v>
      </c>
      <c r="O26">
        <f t="shared" si="10"/>
        <v>2</v>
      </c>
      <c r="P26">
        <f t="shared" si="10"/>
        <v>0</v>
      </c>
      <c r="Q26">
        <f t="shared" si="10"/>
        <v>-0.20000000000000018</v>
      </c>
      <c r="R26">
        <f t="shared" si="10"/>
        <v>1</v>
      </c>
      <c r="S26">
        <f t="shared" si="10"/>
        <v>5.5</v>
      </c>
      <c r="T26">
        <f t="shared" si="10"/>
        <v>14.5</v>
      </c>
      <c r="U26">
        <f t="shared" si="10"/>
        <v>22.5</v>
      </c>
      <c r="V26">
        <f t="shared" si="10"/>
        <v>28</v>
      </c>
      <c r="W26">
        <f t="shared" si="10"/>
        <v>34</v>
      </c>
      <c r="X26">
        <f t="shared" si="10"/>
        <v>49</v>
      </c>
      <c r="Y26">
        <f t="shared" si="10"/>
        <v>46</v>
      </c>
      <c r="Z26">
        <f t="shared" si="10"/>
        <v>45</v>
      </c>
      <c r="AA26">
        <f t="shared" si="10"/>
        <v>45</v>
      </c>
      <c r="AB26">
        <f t="shared" si="10"/>
        <v>45</v>
      </c>
      <c r="AC26">
        <f t="shared" si="10"/>
        <v>45</v>
      </c>
    </row>
    <row r="27" spans="1:29" ht="12.75">
      <c r="A27" t="s">
        <v>35</v>
      </c>
      <c r="D27" s="4">
        <f>D20+D22+D24+D26</f>
        <v>193.2</v>
      </c>
      <c r="E27" s="4">
        <f aca="true" t="shared" si="11" ref="E27:AC27">E20+E22+E24+E26</f>
        <v>193.2</v>
      </c>
      <c r="F27" s="4">
        <f t="shared" si="11"/>
        <v>192.2</v>
      </c>
      <c r="G27" s="4">
        <f t="shared" si="11"/>
        <v>187.2</v>
      </c>
      <c r="H27" s="4">
        <f t="shared" si="11"/>
        <v>173.2</v>
      </c>
      <c r="I27" s="4">
        <f t="shared" si="11"/>
        <v>154.2</v>
      </c>
      <c r="J27" s="4">
        <f t="shared" si="11"/>
        <v>132.2</v>
      </c>
      <c r="K27" s="4">
        <f t="shared" si="11"/>
        <v>109.2</v>
      </c>
      <c r="L27" s="4">
        <f t="shared" si="11"/>
        <v>83.2</v>
      </c>
      <c r="M27" s="4">
        <f t="shared" si="11"/>
        <v>51.2</v>
      </c>
      <c r="N27" s="4">
        <f t="shared" si="11"/>
        <v>21.2</v>
      </c>
      <c r="O27" s="4">
        <f t="shared" si="11"/>
        <v>4.699999999999998</v>
      </c>
      <c r="P27" s="4">
        <f t="shared" si="11"/>
        <v>0</v>
      </c>
      <c r="Q27" s="4">
        <f t="shared" si="11"/>
        <v>1.3999999999999995</v>
      </c>
      <c r="R27" s="4">
        <f t="shared" si="11"/>
        <v>7.699999999999999</v>
      </c>
      <c r="S27" s="4">
        <f t="shared" si="11"/>
        <v>25.2</v>
      </c>
      <c r="T27" s="4">
        <f t="shared" si="11"/>
        <v>57.7</v>
      </c>
      <c r="U27" s="4">
        <f t="shared" si="11"/>
        <v>89.2</v>
      </c>
      <c r="V27" s="4">
        <f t="shared" si="11"/>
        <v>110.2</v>
      </c>
      <c r="W27" s="4">
        <f t="shared" si="11"/>
        <v>131.2</v>
      </c>
      <c r="X27" s="4">
        <f t="shared" si="11"/>
        <v>184.2</v>
      </c>
      <c r="Y27" s="4">
        <f t="shared" si="11"/>
        <v>190.2</v>
      </c>
      <c r="Z27" s="4">
        <f t="shared" si="11"/>
        <v>184.2</v>
      </c>
      <c r="AA27" s="4">
        <f t="shared" si="11"/>
        <v>183.2</v>
      </c>
      <c r="AB27" s="4">
        <f t="shared" si="11"/>
        <v>183.2</v>
      </c>
      <c r="AC27" s="4">
        <f t="shared" si="11"/>
        <v>183.2</v>
      </c>
    </row>
    <row r="28" spans="1:29" ht="12.75">
      <c r="A28" t="s">
        <v>20</v>
      </c>
      <c r="D28" s="4">
        <f aca="true" t="shared" si="12" ref="D28:AC28">D15+D27</f>
        <v>292.7</v>
      </c>
      <c r="E28" s="4">
        <f t="shared" si="12"/>
        <v>292.7</v>
      </c>
      <c r="F28" s="4">
        <f t="shared" si="12"/>
        <v>291.7</v>
      </c>
      <c r="G28" s="4">
        <f t="shared" si="12"/>
        <v>282.7</v>
      </c>
      <c r="H28" s="4">
        <f t="shared" si="12"/>
        <v>257.7</v>
      </c>
      <c r="I28" s="4">
        <f t="shared" si="12"/>
        <v>227.7</v>
      </c>
      <c r="J28" s="4">
        <f t="shared" si="12"/>
        <v>193.2</v>
      </c>
      <c r="K28" s="4">
        <f t="shared" si="12"/>
        <v>157.7</v>
      </c>
      <c r="L28" s="4">
        <f t="shared" si="12"/>
        <v>117.7</v>
      </c>
      <c r="M28" s="4">
        <f t="shared" si="12"/>
        <v>69.2</v>
      </c>
      <c r="N28" s="4">
        <f t="shared" si="12"/>
        <v>26.7</v>
      </c>
      <c r="O28" s="4">
        <f t="shared" si="12"/>
        <v>4.899999999999999</v>
      </c>
      <c r="P28" s="4">
        <f t="shared" si="12"/>
        <v>0</v>
      </c>
      <c r="Q28" s="4">
        <f t="shared" si="12"/>
        <v>2.3</v>
      </c>
      <c r="R28" s="4">
        <f t="shared" si="12"/>
        <v>12.2</v>
      </c>
      <c r="S28" s="4">
        <f t="shared" si="12"/>
        <v>40.7</v>
      </c>
      <c r="T28" s="4">
        <f t="shared" si="12"/>
        <v>90.7</v>
      </c>
      <c r="U28" s="4">
        <f t="shared" si="12"/>
        <v>136.2</v>
      </c>
      <c r="V28" s="4">
        <f t="shared" si="12"/>
        <v>166.7</v>
      </c>
      <c r="W28" s="4">
        <f t="shared" si="12"/>
        <v>206.7</v>
      </c>
      <c r="X28" s="4">
        <f t="shared" si="12"/>
        <v>280.7</v>
      </c>
      <c r="Y28" s="4">
        <f t="shared" si="12"/>
        <v>275.7</v>
      </c>
      <c r="Z28" s="4">
        <f t="shared" si="12"/>
        <v>269.7</v>
      </c>
      <c r="AA28" s="4">
        <f t="shared" si="12"/>
        <v>269.7</v>
      </c>
      <c r="AB28" s="4">
        <f t="shared" si="12"/>
        <v>271.7</v>
      </c>
      <c r="AC28" s="4">
        <f t="shared" si="12"/>
        <v>273.7</v>
      </c>
    </row>
    <row r="29" spans="1:29" ht="12.75">
      <c r="A29" t="s">
        <v>32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t="s">
        <v>31</v>
      </c>
      <c r="D30" s="4">
        <f>D8+D27</f>
        <v>282.7</v>
      </c>
      <c r="E30" s="4">
        <f aca="true" t="shared" si="13" ref="E30:AC30">E8+E27</f>
        <v>277.7</v>
      </c>
      <c r="F30" s="4">
        <f t="shared" si="13"/>
        <v>267.7</v>
      </c>
      <c r="G30" s="4">
        <f t="shared" si="13"/>
        <v>255.7</v>
      </c>
      <c r="H30" s="4">
        <f t="shared" si="13"/>
        <v>233.7</v>
      </c>
      <c r="I30" s="4">
        <f t="shared" si="13"/>
        <v>207.7</v>
      </c>
      <c r="J30" s="4">
        <f t="shared" si="13"/>
        <v>177.2</v>
      </c>
      <c r="K30" s="4">
        <f t="shared" si="13"/>
        <v>144.2</v>
      </c>
      <c r="L30" s="4">
        <f t="shared" si="13"/>
        <v>108.2</v>
      </c>
      <c r="M30" s="4">
        <f t="shared" si="13"/>
        <v>65.7</v>
      </c>
      <c r="N30" s="4">
        <f t="shared" si="13"/>
        <v>28.2</v>
      </c>
      <c r="O30" s="4">
        <f t="shared" si="13"/>
        <v>6.699999999999998</v>
      </c>
      <c r="P30" s="4">
        <f t="shared" si="13"/>
        <v>0</v>
      </c>
      <c r="Q30" s="4">
        <f t="shared" si="13"/>
        <v>1.0999999999999996</v>
      </c>
      <c r="R30" s="4">
        <f t="shared" si="13"/>
        <v>7.3</v>
      </c>
      <c r="S30" s="4">
        <f t="shared" si="13"/>
        <v>26.2</v>
      </c>
      <c r="T30" s="4">
        <f t="shared" si="13"/>
        <v>62.2</v>
      </c>
      <c r="U30" s="4">
        <f t="shared" si="13"/>
        <v>100.2</v>
      </c>
      <c r="V30" s="4">
        <f t="shared" si="13"/>
        <v>130.2</v>
      </c>
      <c r="W30" s="4">
        <f t="shared" si="13"/>
        <v>161.2</v>
      </c>
      <c r="X30" s="4">
        <f t="shared" si="13"/>
        <v>222.7</v>
      </c>
      <c r="Y30" s="4">
        <f t="shared" si="13"/>
        <v>237.7</v>
      </c>
      <c r="Z30" s="4">
        <f t="shared" si="13"/>
        <v>238.7</v>
      </c>
      <c r="AA30" s="4">
        <f t="shared" si="13"/>
        <v>242.7</v>
      </c>
      <c r="AB30" s="4">
        <f t="shared" si="13"/>
        <v>248.7</v>
      </c>
      <c r="AC30" s="4">
        <f t="shared" si="13"/>
        <v>252.2</v>
      </c>
    </row>
    <row r="78" ht="12.75">
      <c r="K7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2008-04-18T23:30:51Z</dcterms:created>
  <dcterms:modified xsi:type="dcterms:W3CDTF">2008-10-06T15:36:52Z</dcterms:modified>
  <cp:category/>
  <cp:version/>
  <cp:contentType/>
  <cp:contentStatus/>
</cp:coreProperties>
</file>